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21600" windowHeight="9435" tabRatio="764"/>
  </bookViews>
  <sheets>
    <sheet name="DESPESAS - 2023" sheetId="25" r:id="rId1"/>
    <sheet name="INCLUSÕES " sheetId="26" r:id="rId2"/>
  </sheets>
  <definedNames>
    <definedName name="_xlnm._FilterDatabase" localSheetId="0" hidden="1">'DESPESAS - 2023'!$B$9:$K$9</definedName>
    <definedName name="_xlnm._FilterDatabase" localSheetId="1" hidden="1">'INCLUSÕES '!$B$4:$J$4</definedName>
  </definedNames>
  <calcPr calcId="145621"/>
</workbook>
</file>

<file path=xl/calcChain.xml><?xml version="1.0" encoding="utf-8"?>
<calcChain xmlns="http://schemas.openxmlformats.org/spreadsheetml/2006/main">
  <c r="U2311" i="25" l="1"/>
  <c r="U2310" i="25"/>
  <c r="U2309" i="25"/>
  <c r="U2308" i="25"/>
  <c r="U2307" i="25"/>
  <c r="U2306" i="25"/>
  <c r="U2305" i="25"/>
  <c r="U2304" i="25"/>
  <c r="U2303" i="25"/>
  <c r="U2302" i="25"/>
  <c r="U2301" i="25"/>
  <c r="U2300" i="25"/>
  <c r="U2299" i="25"/>
  <c r="U2298" i="25"/>
  <c r="U2297" i="25"/>
  <c r="U2296" i="25"/>
  <c r="U2295" i="25"/>
  <c r="U2294" i="25"/>
  <c r="U2293" i="25"/>
  <c r="U2292" i="25"/>
  <c r="U2291" i="25"/>
  <c r="U2290" i="25"/>
  <c r="U2289" i="25"/>
  <c r="U2288" i="25"/>
  <c r="U2287" i="25"/>
  <c r="U2286" i="25"/>
  <c r="U2285" i="25"/>
  <c r="U2284" i="25"/>
  <c r="U2283" i="25"/>
  <c r="U2282" i="25"/>
  <c r="U2281" i="25"/>
  <c r="U2280" i="25"/>
  <c r="U2279" i="25"/>
  <c r="U2278" i="25"/>
  <c r="U2277" i="25"/>
  <c r="U2276" i="25"/>
  <c r="U2275" i="25"/>
  <c r="U2274" i="25"/>
  <c r="U2273" i="25"/>
  <c r="U2272" i="25"/>
  <c r="U2271" i="25"/>
  <c r="U2270" i="25"/>
  <c r="U2269" i="25"/>
  <c r="U2268" i="25"/>
  <c r="U2267" i="25"/>
  <c r="U2266" i="25"/>
  <c r="U2265" i="25"/>
  <c r="U2264" i="25"/>
  <c r="U2263" i="25"/>
  <c r="U2262" i="25"/>
  <c r="U2261" i="25"/>
  <c r="U2260" i="25"/>
  <c r="U2259" i="25"/>
  <c r="U2258" i="25"/>
  <c r="U2257" i="25"/>
  <c r="U2256" i="25"/>
  <c r="U2255" i="25"/>
  <c r="U2254" i="25"/>
  <c r="U2253" i="25"/>
  <c r="U2252" i="25"/>
  <c r="U2251" i="25"/>
  <c r="U2250" i="25"/>
  <c r="U2249" i="25"/>
  <c r="U2248" i="25"/>
  <c r="U2247" i="25"/>
  <c r="U2246" i="25"/>
  <c r="U2245" i="25"/>
  <c r="U2244" i="25"/>
  <c r="U2243" i="25"/>
  <c r="U2242" i="25"/>
  <c r="U2241" i="25"/>
  <c r="U2240" i="25"/>
  <c r="U2239" i="25"/>
  <c r="U2238" i="25"/>
  <c r="U2237" i="25"/>
  <c r="U2236" i="25"/>
  <c r="U2235" i="25"/>
  <c r="U2234" i="25"/>
  <c r="U2233" i="25"/>
  <c r="U2232" i="25"/>
  <c r="U2231" i="25"/>
  <c r="U2230" i="25"/>
  <c r="U2229" i="25"/>
  <c r="U2228" i="25"/>
  <c r="U2227" i="25"/>
  <c r="U2226" i="25"/>
  <c r="U2225" i="25"/>
  <c r="U2224" i="25"/>
  <c r="U2223" i="25"/>
  <c r="U2222" i="25"/>
  <c r="U2221" i="25"/>
  <c r="U2220" i="25"/>
  <c r="U2219" i="25"/>
  <c r="U2218" i="25"/>
  <c r="U2217" i="25"/>
  <c r="U2216" i="25"/>
  <c r="U2215" i="25"/>
  <c r="U2214" i="25"/>
  <c r="U2213" i="25"/>
  <c r="U2212" i="25"/>
  <c r="U2211" i="25"/>
  <c r="U2210" i="25"/>
  <c r="U2209" i="25"/>
  <c r="U2208" i="25"/>
  <c r="U2207" i="25"/>
  <c r="U2206" i="25"/>
  <c r="U2205" i="25"/>
  <c r="U2204" i="25"/>
  <c r="U2203" i="25"/>
  <c r="U2202" i="25"/>
  <c r="U2201" i="25"/>
  <c r="U2200" i="25"/>
  <c r="U2199" i="25"/>
  <c r="U2198" i="25"/>
  <c r="U2197" i="25"/>
  <c r="U2196" i="25"/>
  <c r="U2195" i="25"/>
  <c r="U2194" i="25"/>
  <c r="U2193" i="25"/>
  <c r="U2192" i="25"/>
  <c r="U2191" i="25"/>
  <c r="U2190" i="25"/>
  <c r="U2189" i="25"/>
  <c r="U2188" i="25"/>
  <c r="U2187" i="25"/>
  <c r="U2186" i="25"/>
  <c r="U2185" i="25"/>
  <c r="U2184" i="25"/>
  <c r="U2183" i="25"/>
  <c r="U2182" i="25"/>
  <c r="U2181" i="25"/>
  <c r="U2180" i="25"/>
  <c r="U2179" i="25"/>
  <c r="U2178" i="25"/>
  <c r="U2177" i="25"/>
  <c r="U2176" i="25"/>
  <c r="U2175" i="25"/>
  <c r="U2174" i="25"/>
  <c r="U2173" i="25"/>
  <c r="U2172" i="25"/>
  <c r="U2171" i="25"/>
  <c r="U2170" i="25"/>
  <c r="U2169" i="25"/>
  <c r="U2168" i="25"/>
  <c r="U2167" i="25"/>
  <c r="U2166" i="25"/>
  <c r="U2165" i="25"/>
  <c r="U2164" i="25"/>
  <c r="U2163" i="25"/>
  <c r="U2162" i="25"/>
  <c r="U2161" i="25"/>
  <c r="U2160" i="25"/>
  <c r="U2159" i="25"/>
  <c r="U2158" i="25"/>
  <c r="U2157" i="25"/>
  <c r="U2156" i="25"/>
  <c r="U2155" i="25"/>
  <c r="U2154" i="25"/>
  <c r="U2153" i="25"/>
  <c r="U2152" i="25"/>
  <c r="U2151" i="25"/>
  <c r="U2150" i="25"/>
  <c r="U2149" i="25"/>
  <c r="U2148" i="25"/>
  <c r="U2147" i="25"/>
  <c r="U2146" i="25"/>
  <c r="U2145" i="25"/>
  <c r="U2144" i="25"/>
  <c r="U2143" i="25"/>
  <c r="U2142" i="25"/>
  <c r="U2141" i="25"/>
  <c r="U2140" i="25"/>
  <c r="U2139" i="25"/>
  <c r="U2138" i="25"/>
  <c r="U2137" i="25"/>
  <c r="U2136" i="25"/>
  <c r="U2135" i="25"/>
  <c r="U2134" i="25"/>
  <c r="U2133" i="25"/>
  <c r="U2132" i="25"/>
  <c r="U2131" i="25"/>
  <c r="U2130" i="25"/>
  <c r="U2129" i="25"/>
  <c r="U2128" i="25"/>
  <c r="U2127" i="25"/>
  <c r="U2126" i="25"/>
  <c r="U2125" i="25"/>
  <c r="U2124" i="25"/>
  <c r="U2123" i="25"/>
  <c r="U2122" i="25"/>
  <c r="U2121" i="25"/>
  <c r="U2120" i="25"/>
  <c r="U2119" i="25"/>
  <c r="U2118" i="25"/>
  <c r="U2117" i="25"/>
  <c r="U2116" i="25"/>
  <c r="U2115" i="25"/>
  <c r="U2114" i="25"/>
  <c r="U2113" i="25"/>
  <c r="U2112" i="25"/>
  <c r="U2111" i="25"/>
  <c r="U2110" i="25"/>
  <c r="U2109" i="25"/>
  <c r="U2108" i="25"/>
  <c r="U2107" i="25"/>
  <c r="U2106" i="25"/>
  <c r="U2105" i="25"/>
  <c r="U2104" i="25"/>
  <c r="U2103" i="25"/>
  <c r="U2102" i="25"/>
  <c r="U2101" i="25"/>
  <c r="U2100" i="25"/>
  <c r="U2099" i="25"/>
  <c r="U2098" i="25"/>
  <c r="U2097" i="25"/>
  <c r="U2096" i="25"/>
  <c r="U2095" i="25"/>
  <c r="U2094" i="25"/>
  <c r="U2093" i="25"/>
  <c r="U2092" i="25"/>
  <c r="U2091" i="25"/>
  <c r="U2090" i="25"/>
  <c r="U2089" i="25"/>
  <c r="U2088" i="25"/>
  <c r="U2087" i="25"/>
  <c r="U2086" i="25"/>
  <c r="U2085" i="25"/>
  <c r="U2084" i="25"/>
  <c r="U2083" i="25"/>
  <c r="U2082" i="25"/>
  <c r="U2081" i="25"/>
  <c r="U2080" i="25"/>
  <c r="U2079" i="25"/>
  <c r="U2078" i="25"/>
  <c r="U2077" i="25"/>
  <c r="U2076" i="25"/>
  <c r="U2075" i="25"/>
  <c r="U2074" i="25"/>
  <c r="U2073" i="25"/>
  <c r="U2072" i="25"/>
  <c r="U2071" i="25"/>
  <c r="U2070" i="25"/>
  <c r="U2069" i="25"/>
  <c r="U2068" i="25"/>
  <c r="U2067" i="25"/>
  <c r="U2066" i="25"/>
  <c r="U2065" i="25"/>
  <c r="U2064" i="25"/>
  <c r="U2063" i="25"/>
  <c r="U2062" i="25"/>
  <c r="U2061" i="25"/>
  <c r="U2060" i="25"/>
  <c r="U2059" i="25"/>
  <c r="U2058" i="25"/>
  <c r="U2057" i="25"/>
  <c r="U2056" i="25"/>
  <c r="U2055" i="25"/>
  <c r="U2054" i="25"/>
  <c r="U2053" i="25"/>
  <c r="U2052" i="25"/>
  <c r="U2051" i="25"/>
  <c r="U2050" i="25"/>
  <c r="U2049" i="25"/>
  <c r="U2048" i="25"/>
  <c r="U2047" i="25"/>
  <c r="U2046" i="25"/>
  <c r="U2045" i="25"/>
  <c r="U2044" i="25"/>
  <c r="U2043" i="25"/>
  <c r="U2042" i="25"/>
  <c r="U2041" i="25"/>
  <c r="U2040" i="25"/>
  <c r="U2039" i="25"/>
  <c r="U2038" i="25"/>
  <c r="U2037" i="25"/>
  <c r="U2036" i="25"/>
  <c r="U2035" i="25"/>
  <c r="U2034" i="25"/>
  <c r="U2033" i="25"/>
  <c r="U2032" i="25"/>
  <c r="U2031" i="25"/>
  <c r="U2030" i="25"/>
  <c r="U2029" i="25"/>
  <c r="U2028" i="25"/>
  <c r="U2027" i="25"/>
  <c r="U2026" i="25"/>
  <c r="U2025" i="25"/>
  <c r="U2024" i="25"/>
  <c r="U2023" i="25"/>
  <c r="U2022" i="25"/>
  <c r="U2021" i="25"/>
  <c r="U2020" i="25"/>
  <c r="U2019" i="25"/>
  <c r="U2018" i="25"/>
  <c r="U2017" i="25"/>
  <c r="U2016" i="25"/>
  <c r="U2015" i="25"/>
  <c r="U2014" i="25"/>
  <c r="U2013" i="25"/>
  <c r="U2012" i="25"/>
  <c r="U2011" i="25"/>
  <c r="U2010" i="25"/>
  <c r="U2009" i="25"/>
  <c r="U2008" i="25"/>
  <c r="U2007" i="25"/>
  <c r="U2006" i="25"/>
  <c r="U2005" i="25"/>
  <c r="U2004" i="25"/>
  <c r="U2003" i="25"/>
  <c r="U2002" i="25"/>
  <c r="U2001" i="25"/>
  <c r="U2000" i="25"/>
  <c r="U1999" i="25"/>
  <c r="U1998" i="25"/>
  <c r="U1997" i="25"/>
  <c r="U1996" i="25"/>
  <c r="U1995" i="25"/>
  <c r="U1994" i="25"/>
  <c r="U1993" i="25"/>
  <c r="U1992" i="25"/>
  <c r="U1991" i="25"/>
  <c r="U1990" i="25"/>
  <c r="U1989" i="25"/>
  <c r="U1988" i="25"/>
  <c r="U1987" i="25"/>
  <c r="U1986" i="25"/>
  <c r="U1985" i="25"/>
  <c r="U1984" i="25"/>
  <c r="U1983" i="25"/>
  <c r="U1982" i="25"/>
  <c r="U1981" i="25"/>
  <c r="U1980" i="25"/>
  <c r="U1979" i="25"/>
  <c r="U1978" i="25"/>
  <c r="U1977" i="25"/>
  <c r="U1976" i="25"/>
  <c r="U1975" i="25"/>
  <c r="U1974" i="25"/>
  <c r="U1973" i="25"/>
  <c r="U1972" i="25"/>
  <c r="U1971" i="25"/>
  <c r="U1970" i="25"/>
  <c r="U1969" i="25"/>
  <c r="U1968" i="25"/>
  <c r="U1967" i="25"/>
  <c r="U1966" i="25"/>
  <c r="U1965" i="25"/>
  <c r="U1964" i="25"/>
  <c r="U1963" i="25"/>
  <c r="U1962" i="25"/>
  <c r="U1961" i="25"/>
  <c r="U1960" i="25"/>
  <c r="U1959" i="25"/>
  <c r="U1958" i="25"/>
  <c r="U1957" i="25"/>
  <c r="U1956" i="25"/>
  <c r="U1955" i="25"/>
  <c r="U1954" i="25"/>
  <c r="U1953" i="25"/>
  <c r="U1952" i="25"/>
  <c r="U1951" i="25"/>
  <c r="U1950" i="25"/>
  <c r="U1949" i="25"/>
  <c r="U1948" i="25"/>
  <c r="U1947" i="25"/>
  <c r="U1946" i="25"/>
  <c r="U1945" i="25"/>
  <c r="U1944" i="25"/>
  <c r="U1943" i="25"/>
  <c r="U1942" i="25"/>
  <c r="U1941" i="25"/>
  <c r="U1940" i="25"/>
  <c r="U1939" i="25"/>
  <c r="U1938" i="25"/>
  <c r="U1937" i="25"/>
  <c r="U1936" i="25"/>
  <c r="U1935" i="25"/>
  <c r="U1934" i="25"/>
  <c r="U1933" i="25"/>
  <c r="U1932" i="25"/>
  <c r="U1931" i="25"/>
  <c r="U1930" i="25"/>
  <c r="U1929" i="25"/>
  <c r="U1928" i="25"/>
  <c r="U1927" i="25"/>
  <c r="U1926" i="25"/>
  <c r="U1925" i="25"/>
  <c r="U1924" i="25"/>
  <c r="U1923" i="25"/>
  <c r="U1922" i="25"/>
  <c r="U1921" i="25"/>
  <c r="U1920" i="25"/>
  <c r="U1919" i="25"/>
  <c r="U1918" i="25"/>
  <c r="U1917" i="25"/>
  <c r="U1916" i="25"/>
  <c r="U1915" i="25"/>
  <c r="U1914" i="25"/>
  <c r="U1913" i="25"/>
  <c r="U1912" i="25"/>
  <c r="U1911" i="25"/>
  <c r="U1910" i="25"/>
  <c r="U1909" i="25"/>
  <c r="U1908" i="25"/>
  <c r="U1907" i="25"/>
  <c r="U1906" i="25"/>
  <c r="U1905" i="25"/>
  <c r="U1904" i="25"/>
  <c r="U1903" i="25"/>
  <c r="U1902" i="25"/>
  <c r="U1901" i="25"/>
  <c r="U1900" i="25"/>
  <c r="U1899" i="25"/>
  <c r="U1898" i="25"/>
  <c r="U1897" i="25"/>
  <c r="U1896" i="25"/>
  <c r="U1895" i="25"/>
  <c r="U1894" i="25"/>
  <c r="U1893" i="25"/>
  <c r="U1892" i="25"/>
  <c r="U1891" i="25"/>
  <c r="U1890" i="25"/>
  <c r="U1889" i="25"/>
  <c r="U1888" i="25"/>
  <c r="U1887" i="25"/>
  <c r="U1886" i="25"/>
  <c r="U1885" i="25"/>
  <c r="U1884" i="25"/>
  <c r="U1883" i="25"/>
  <c r="U1882" i="25"/>
  <c r="U1881" i="25"/>
  <c r="U1880" i="25"/>
  <c r="U1879" i="25"/>
  <c r="U1878" i="25"/>
  <c r="U1877" i="25"/>
  <c r="U1876" i="25"/>
  <c r="U1875" i="25"/>
  <c r="U1874" i="25"/>
  <c r="U1873" i="25"/>
  <c r="U1872" i="25"/>
  <c r="U1871" i="25"/>
  <c r="U1870" i="25"/>
  <c r="U1869" i="25"/>
  <c r="U1868" i="25"/>
  <c r="U1867" i="25"/>
  <c r="U1866" i="25"/>
  <c r="U1865" i="25"/>
  <c r="U1864" i="25"/>
  <c r="U1863" i="25"/>
  <c r="U1862" i="25"/>
  <c r="U1861" i="25"/>
  <c r="U1860" i="25"/>
  <c r="U1859" i="25"/>
  <c r="U1858" i="25"/>
  <c r="U1857" i="25"/>
  <c r="U1856" i="25"/>
  <c r="U1855" i="25"/>
  <c r="U1854" i="25"/>
  <c r="U1853" i="25"/>
  <c r="U1852" i="25"/>
  <c r="U1851" i="25"/>
  <c r="U1850" i="25"/>
  <c r="U1849" i="25"/>
  <c r="U1848" i="25"/>
  <c r="U1847" i="25"/>
  <c r="U1846" i="25"/>
  <c r="U1845" i="25"/>
  <c r="U1844" i="25"/>
  <c r="U1843" i="25"/>
  <c r="U1842" i="25"/>
  <c r="U1841" i="25"/>
  <c r="U1840" i="25"/>
  <c r="U1839" i="25"/>
  <c r="U1838" i="25"/>
  <c r="U1837" i="25"/>
  <c r="U1836" i="25"/>
  <c r="U1835" i="25"/>
  <c r="U1834" i="25"/>
  <c r="U1833" i="25"/>
  <c r="U1832" i="25"/>
  <c r="U1831" i="25"/>
  <c r="U1830" i="25"/>
  <c r="U1829" i="25"/>
  <c r="U1828" i="25"/>
  <c r="U1827" i="25"/>
  <c r="U1826" i="25"/>
  <c r="U1825" i="25"/>
  <c r="U1824" i="25"/>
  <c r="U1823" i="25"/>
  <c r="U1822" i="25"/>
  <c r="U1821" i="25"/>
  <c r="U1820" i="25"/>
  <c r="U1819" i="25"/>
  <c r="U1818" i="25"/>
  <c r="U1817" i="25"/>
  <c r="U1816" i="25"/>
  <c r="U1815" i="25"/>
  <c r="U1814" i="25"/>
  <c r="U1813" i="25"/>
  <c r="U1812" i="25"/>
  <c r="U1811" i="25"/>
  <c r="U1810" i="25"/>
  <c r="U1809" i="25"/>
  <c r="U1808" i="25"/>
  <c r="U1807" i="25"/>
  <c r="U1806" i="25"/>
  <c r="U1805" i="25"/>
  <c r="U1804" i="25"/>
  <c r="U1803" i="25"/>
  <c r="U1802" i="25"/>
  <c r="U1801" i="25"/>
  <c r="U1800" i="25"/>
  <c r="U1799" i="25"/>
  <c r="U1798" i="25"/>
  <c r="U1797" i="25"/>
  <c r="U1796" i="25"/>
  <c r="U1795" i="25"/>
  <c r="U1794" i="25"/>
  <c r="U1793" i="25"/>
  <c r="U1792" i="25"/>
  <c r="U1791" i="25"/>
  <c r="U1790" i="25"/>
  <c r="U1789" i="25"/>
  <c r="U1788" i="25"/>
  <c r="U1787" i="25"/>
  <c r="U1786" i="25"/>
  <c r="U1785" i="25"/>
  <c r="U1784" i="25"/>
  <c r="U1783" i="25"/>
  <c r="U1782" i="25"/>
  <c r="U1781" i="25"/>
  <c r="U1780" i="25"/>
  <c r="U1779" i="25"/>
  <c r="U1778" i="25"/>
  <c r="U1777" i="25"/>
  <c r="U1776" i="25"/>
  <c r="U1775" i="25"/>
  <c r="U1774" i="25"/>
  <c r="U1773" i="25"/>
  <c r="U1772" i="25"/>
  <c r="U1771" i="25"/>
  <c r="U1770" i="25"/>
  <c r="U1769" i="25"/>
  <c r="U1768" i="25"/>
  <c r="U1767" i="25"/>
  <c r="U1766" i="25"/>
  <c r="U1765" i="25"/>
  <c r="U1764" i="25"/>
  <c r="U1763" i="25"/>
  <c r="U1762" i="25"/>
  <c r="U1761" i="25"/>
  <c r="U1760" i="25"/>
  <c r="U1759" i="25"/>
  <c r="U1758" i="25"/>
  <c r="U1757" i="25"/>
  <c r="U1756" i="25"/>
  <c r="U1755" i="25"/>
  <c r="U1754" i="25"/>
  <c r="U1753" i="25"/>
  <c r="U1752" i="25"/>
  <c r="U1751" i="25"/>
  <c r="U1750" i="25"/>
  <c r="U1749" i="25"/>
  <c r="U1748" i="25"/>
  <c r="U1747" i="25"/>
  <c r="U1746" i="25"/>
  <c r="U1745" i="25"/>
  <c r="U1744" i="25"/>
  <c r="U1743" i="25"/>
  <c r="U1742" i="25"/>
  <c r="U1741" i="25"/>
  <c r="U1740" i="25"/>
  <c r="U1739" i="25"/>
  <c r="U1738" i="25"/>
  <c r="U1737" i="25"/>
  <c r="U1736" i="25"/>
  <c r="U1735" i="25"/>
  <c r="U1734" i="25"/>
  <c r="U1733" i="25"/>
  <c r="U1732" i="25"/>
  <c r="U1731" i="25"/>
  <c r="U1730" i="25"/>
  <c r="U1729" i="25"/>
  <c r="U1728" i="25"/>
  <c r="U1727" i="25"/>
  <c r="U1726" i="25"/>
  <c r="U1725" i="25"/>
  <c r="U1724" i="25"/>
  <c r="U1723" i="25"/>
  <c r="U1722" i="25"/>
  <c r="U1721" i="25"/>
  <c r="U1720" i="25"/>
  <c r="U1719" i="25"/>
  <c r="U1718" i="25"/>
  <c r="U1717" i="25"/>
  <c r="U1716" i="25"/>
  <c r="U1715" i="25"/>
  <c r="U1714" i="25"/>
  <c r="U1713" i="25"/>
  <c r="U1712" i="25"/>
  <c r="U1711" i="25"/>
  <c r="U1710" i="25"/>
  <c r="U1709" i="25"/>
  <c r="U1708" i="25"/>
  <c r="U1707" i="25"/>
  <c r="U1706" i="25"/>
  <c r="U1705" i="25"/>
  <c r="U1704" i="25"/>
  <c r="U1703" i="25"/>
  <c r="U1702" i="25"/>
  <c r="U1701" i="25"/>
  <c r="U1700" i="25"/>
  <c r="U1699" i="25"/>
  <c r="U1698" i="25"/>
  <c r="U1697" i="25"/>
  <c r="U1696" i="25"/>
  <c r="U1695" i="25"/>
  <c r="U1694" i="25"/>
  <c r="U1693" i="25"/>
  <c r="U1692" i="25"/>
  <c r="U1691" i="25"/>
  <c r="U1690" i="25"/>
  <c r="U1689" i="25"/>
  <c r="U1688" i="25"/>
  <c r="U1687" i="25"/>
  <c r="U1686" i="25"/>
  <c r="U1685" i="25"/>
  <c r="U1684" i="25"/>
  <c r="U1683" i="25"/>
  <c r="U1682" i="25"/>
  <c r="U1681" i="25"/>
  <c r="U1680" i="25"/>
  <c r="U1679" i="25"/>
  <c r="U1678" i="25"/>
  <c r="U1677" i="25"/>
  <c r="U1676" i="25"/>
  <c r="U1675" i="25"/>
  <c r="U1674" i="25"/>
  <c r="U1673" i="25"/>
  <c r="U1672" i="25"/>
  <c r="U1671" i="25"/>
  <c r="U1670" i="25"/>
  <c r="U1669" i="25"/>
  <c r="U1668" i="25"/>
  <c r="U1667" i="25"/>
  <c r="U1666" i="25"/>
  <c r="U1665" i="25"/>
  <c r="U1664" i="25"/>
  <c r="U1663" i="25"/>
  <c r="U1662" i="25"/>
  <c r="U1661" i="25"/>
  <c r="U1660" i="25"/>
  <c r="U1659" i="25"/>
  <c r="U1658" i="25"/>
  <c r="U1657" i="25"/>
  <c r="U1656" i="25"/>
  <c r="U1655" i="25"/>
  <c r="U1654" i="25"/>
  <c r="U1653" i="25"/>
  <c r="U1652" i="25"/>
  <c r="U1651" i="25"/>
  <c r="U1650" i="25"/>
  <c r="U1649" i="25"/>
  <c r="U1648" i="25"/>
  <c r="U1647" i="25"/>
  <c r="U1646" i="25"/>
  <c r="U1645" i="25"/>
  <c r="U1644" i="25"/>
  <c r="U1643" i="25"/>
  <c r="U1642" i="25"/>
  <c r="U1641" i="25"/>
  <c r="U1640" i="25"/>
  <c r="U1639" i="25"/>
  <c r="U1638" i="25"/>
  <c r="U1637" i="25"/>
  <c r="U1636" i="25"/>
  <c r="U1635" i="25"/>
  <c r="U1634" i="25"/>
  <c r="U1633" i="25"/>
  <c r="U1632" i="25"/>
  <c r="U1631" i="25"/>
  <c r="U1630" i="25"/>
  <c r="U1629" i="25"/>
  <c r="U1628" i="25"/>
  <c r="U1627" i="25"/>
  <c r="U1626" i="25"/>
  <c r="U1625" i="25"/>
  <c r="U1624" i="25"/>
  <c r="U1623" i="25"/>
  <c r="U1622" i="25"/>
  <c r="U1621" i="25"/>
  <c r="U1620" i="25"/>
  <c r="U1619" i="25"/>
  <c r="U1618" i="25"/>
  <c r="U1617" i="25"/>
  <c r="U1616" i="25"/>
  <c r="U1615" i="25"/>
  <c r="U1614" i="25"/>
  <c r="U1613" i="25"/>
  <c r="U1612" i="25"/>
  <c r="U1611" i="25"/>
  <c r="U1610" i="25"/>
  <c r="U1609" i="25"/>
  <c r="U1608" i="25"/>
  <c r="U1607" i="25"/>
  <c r="U1606" i="25"/>
  <c r="U1605" i="25"/>
  <c r="U1604" i="25"/>
  <c r="U1603" i="25"/>
  <c r="U1602" i="25"/>
  <c r="U1601" i="25"/>
  <c r="U1600" i="25"/>
  <c r="U1599" i="25"/>
  <c r="U1598" i="25"/>
  <c r="U1597" i="25"/>
  <c r="U1596" i="25"/>
  <c r="U1595" i="25"/>
  <c r="U1594" i="25"/>
  <c r="U1593" i="25"/>
  <c r="U1592" i="25"/>
  <c r="U1591" i="25"/>
  <c r="U1590" i="25"/>
  <c r="U1589" i="25"/>
  <c r="U1588" i="25"/>
  <c r="U1587" i="25"/>
  <c r="U1586" i="25"/>
  <c r="U1585" i="25"/>
  <c r="U1584" i="25"/>
  <c r="U1583" i="25"/>
  <c r="U1582" i="25"/>
  <c r="U1581" i="25"/>
  <c r="U1580" i="25"/>
  <c r="U1579" i="25"/>
  <c r="U1578" i="25"/>
  <c r="U1577" i="25"/>
  <c r="U1576" i="25"/>
  <c r="U1575" i="25"/>
  <c r="U1574" i="25"/>
  <c r="U1573" i="25"/>
  <c r="U1572" i="25"/>
  <c r="U1571" i="25"/>
  <c r="U1570" i="25"/>
  <c r="U1569" i="25"/>
  <c r="U1568" i="25"/>
  <c r="U1567" i="25"/>
  <c r="U1566" i="25"/>
  <c r="U1565" i="25"/>
  <c r="U1564" i="25"/>
  <c r="U1563" i="25"/>
  <c r="U1562" i="25"/>
  <c r="U1561" i="25"/>
  <c r="U1560" i="25"/>
  <c r="U1559" i="25"/>
  <c r="U1558" i="25"/>
  <c r="U1557" i="25"/>
  <c r="U1556" i="25"/>
  <c r="U1555" i="25"/>
  <c r="U1554" i="25"/>
  <c r="U1553" i="25"/>
  <c r="U1552" i="25"/>
  <c r="U1551" i="25"/>
  <c r="U1550" i="25"/>
  <c r="U1549" i="25"/>
  <c r="U1548" i="25"/>
  <c r="U1547" i="25"/>
  <c r="U1546" i="25"/>
  <c r="U1545" i="25"/>
  <c r="U1544" i="25"/>
  <c r="U1543" i="25"/>
  <c r="U1542" i="25"/>
  <c r="U1541" i="25"/>
  <c r="U1540" i="25"/>
  <c r="U1539" i="25"/>
  <c r="U1538" i="25"/>
  <c r="U1537" i="25"/>
  <c r="U1536" i="25"/>
  <c r="U1535" i="25"/>
  <c r="U1534" i="25"/>
  <c r="U1533" i="25"/>
  <c r="U1532" i="25"/>
  <c r="U1531" i="25"/>
  <c r="U1530" i="25"/>
  <c r="U1529" i="25"/>
  <c r="U1528" i="25"/>
  <c r="U1527" i="25"/>
  <c r="U1526" i="25"/>
  <c r="U1525" i="25"/>
  <c r="U1524" i="25"/>
  <c r="U1523" i="25"/>
  <c r="U1522" i="25"/>
  <c r="U1521" i="25"/>
  <c r="U1520" i="25"/>
  <c r="U1519" i="25"/>
  <c r="U1518" i="25"/>
  <c r="U1517" i="25"/>
  <c r="U1516" i="25"/>
  <c r="U1515" i="25"/>
  <c r="U1514" i="25"/>
  <c r="U1513" i="25"/>
  <c r="U1512" i="25"/>
  <c r="U1511" i="25"/>
  <c r="U1510" i="25"/>
  <c r="U1509" i="25"/>
  <c r="U1508" i="25"/>
  <c r="U1507" i="25"/>
  <c r="U1506" i="25"/>
  <c r="U1505" i="25"/>
  <c r="U1504" i="25"/>
  <c r="U1503" i="25"/>
  <c r="U1502" i="25"/>
  <c r="U1501" i="25"/>
  <c r="U1500" i="25"/>
  <c r="U1499" i="25"/>
  <c r="U1498" i="25"/>
  <c r="U1497" i="25"/>
  <c r="U1496" i="25"/>
  <c r="U1495" i="25"/>
  <c r="U1494" i="25"/>
  <c r="U1493" i="25"/>
  <c r="U1492" i="25"/>
  <c r="U1491" i="25"/>
  <c r="U1490" i="25"/>
  <c r="U1489" i="25"/>
  <c r="U1488" i="25"/>
  <c r="U1487" i="25"/>
  <c r="U1486" i="25"/>
  <c r="U1485" i="25"/>
  <c r="U1484" i="25"/>
  <c r="U1483" i="25"/>
  <c r="U1482" i="25"/>
  <c r="U1481" i="25"/>
  <c r="U1480" i="25"/>
  <c r="U1479" i="25"/>
  <c r="U1478" i="25"/>
  <c r="U1477" i="25"/>
  <c r="U1476" i="25"/>
  <c r="U1475" i="25"/>
  <c r="U1474" i="25"/>
  <c r="U1473" i="25"/>
  <c r="U1472" i="25"/>
  <c r="U1471" i="25"/>
  <c r="U1470" i="25"/>
  <c r="U1469" i="25"/>
  <c r="U1468" i="25"/>
  <c r="U1467" i="25"/>
  <c r="U1466" i="25"/>
  <c r="U1465" i="25"/>
  <c r="U1464" i="25"/>
  <c r="U1463" i="25"/>
  <c r="U1462" i="25"/>
  <c r="U1461" i="25"/>
  <c r="U1460" i="25"/>
  <c r="U1459" i="25"/>
  <c r="U1458" i="25"/>
  <c r="U1457" i="25"/>
  <c r="U1456" i="25"/>
  <c r="U1455" i="25"/>
  <c r="U1454" i="25"/>
  <c r="U1453" i="25"/>
  <c r="U1452" i="25"/>
  <c r="U1451" i="25"/>
  <c r="U1450" i="25"/>
  <c r="U1449" i="25"/>
  <c r="U1448" i="25"/>
  <c r="U1447" i="25"/>
  <c r="U1446" i="25"/>
  <c r="U1445" i="25"/>
  <c r="U1444" i="25"/>
  <c r="U1443" i="25"/>
  <c r="U1442" i="25"/>
  <c r="U1441" i="25"/>
  <c r="U1440" i="25"/>
  <c r="U1439" i="25"/>
  <c r="U1438" i="25"/>
  <c r="U1437" i="25"/>
  <c r="U1436" i="25"/>
  <c r="U1435" i="25"/>
  <c r="U1434" i="25"/>
  <c r="U1433" i="25"/>
  <c r="U1432" i="25"/>
  <c r="U1431" i="25"/>
  <c r="U1430" i="25"/>
  <c r="U1429" i="25"/>
  <c r="U1428" i="25"/>
  <c r="U1427" i="25"/>
  <c r="U1426" i="25"/>
  <c r="U1425" i="25"/>
  <c r="U1424" i="25"/>
  <c r="U1423" i="25"/>
  <c r="U1422" i="25"/>
  <c r="U1421" i="25"/>
  <c r="U1420" i="25"/>
  <c r="U1419" i="25"/>
  <c r="U1418" i="25"/>
  <c r="U1417" i="25"/>
  <c r="U1416" i="25"/>
  <c r="U1415" i="25"/>
  <c r="U1414" i="25"/>
  <c r="U1413" i="25"/>
  <c r="U1412" i="25"/>
  <c r="U1411" i="25"/>
  <c r="U1410" i="25"/>
  <c r="U1409" i="25"/>
  <c r="U1408" i="25"/>
  <c r="U1407" i="25"/>
  <c r="U1406" i="25"/>
  <c r="U1405" i="25"/>
  <c r="U1404" i="25"/>
  <c r="U1403" i="25"/>
  <c r="U1402" i="25"/>
  <c r="U1401" i="25"/>
  <c r="U1400" i="25"/>
  <c r="U1399" i="25"/>
  <c r="U1398" i="25"/>
  <c r="U1397" i="25"/>
  <c r="U1396" i="25"/>
  <c r="U1395" i="25"/>
  <c r="U1394" i="25"/>
  <c r="U1393" i="25"/>
  <c r="U1392" i="25"/>
  <c r="U1391" i="25"/>
  <c r="U1390" i="25"/>
  <c r="U1389" i="25"/>
  <c r="U1388" i="25"/>
  <c r="U1387" i="25"/>
  <c r="U1386" i="25"/>
  <c r="U1385" i="25"/>
  <c r="U1384" i="25"/>
  <c r="U1383" i="25"/>
  <c r="U1382" i="25"/>
  <c r="U1381" i="25"/>
  <c r="U1380" i="25"/>
  <c r="U1379" i="25"/>
  <c r="U1378" i="25"/>
  <c r="U1377" i="25"/>
  <c r="U1376" i="25"/>
  <c r="U1375" i="25"/>
  <c r="U1374" i="25"/>
  <c r="U1373" i="25"/>
  <c r="U1372" i="25"/>
  <c r="U1371" i="25"/>
  <c r="U1370" i="25"/>
  <c r="U1369" i="25"/>
  <c r="U1368" i="25"/>
  <c r="U1367" i="25"/>
  <c r="U1366" i="25"/>
  <c r="U1365" i="25"/>
  <c r="U1364" i="25"/>
  <c r="U1363" i="25"/>
  <c r="U1362" i="25"/>
  <c r="U1361" i="25"/>
  <c r="U1360" i="25"/>
  <c r="U1359" i="25"/>
  <c r="U1358" i="25"/>
  <c r="U1357" i="25"/>
  <c r="U1356" i="25"/>
  <c r="U1355" i="25"/>
  <c r="U1354" i="25"/>
  <c r="U1353" i="25"/>
  <c r="U1352" i="25"/>
  <c r="U1351" i="25"/>
  <c r="U1350" i="25"/>
  <c r="U1349" i="25"/>
  <c r="U1348" i="25"/>
  <c r="U1347" i="25"/>
  <c r="U1346" i="25"/>
  <c r="U1345" i="25"/>
  <c r="U1344" i="25"/>
  <c r="U1343" i="25"/>
  <c r="U1342" i="25"/>
  <c r="U1341" i="25"/>
  <c r="U1340" i="25"/>
  <c r="U1339" i="25"/>
  <c r="U1338" i="25"/>
  <c r="U1337" i="25"/>
  <c r="U1336" i="25"/>
  <c r="U1335" i="25"/>
  <c r="U1334" i="25"/>
  <c r="U1333" i="25"/>
  <c r="U1332" i="25"/>
  <c r="U1331" i="25"/>
  <c r="U1330" i="25"/>
  <c r="U1329" i="25"/>
  <c r="U1328" i="25"/>
  <c r="U1327" i="25"/>
  <c r="U1326" i="25"/>
  <c r="U1325" i="25"/>
  <c r="U1324" i="25"/>
  <c r="U1323" i="25"/>
  <c r="U1322" i="25"/>
  <c r="U1321" i="25"/>
  <c r="U1320" i="25"/>
  <c r="U1319" i="25"/>
  <c r="U1318" i="25"/>
  <c r="U1317" i="25"/>
  <c r="U1316" i="25"/>
  <c r="U1315" i="25"/>
  <c r="U1314" i="25"/>
  <c r="U1313" i="25"/>
  <c r="U1312" i="25"/>
  <c r="U1311" i="25"/>
  <c r="U1310" i="25"/>
  <c r="U1309" i="25"/>
  <c r="U1308" i="25"/>
  <c r="U1307" i="25"/>
  <c r="U1306" i="25"/>
  <c r="U1305" i="25"/>
  <c r="U1304" i="25"/>
  <c r="U1303" i="25"/>
  <c r="U1302" i="25"/>
  <c r="U1301" i="25"/>
  <c r="U1300" i="25"/>
  <c r="U1299" i="25"/>
  <c r="U1298" i="25"/>
  <c r="U1297" i="25"/>
  <c r="U1296" i="25"/>
  <c r="U1295" i="25"/>
  <c r="U1294" i="25"/>
  <c r="U1293" i="25"/>
  <c r="U1292" i="25"/>
  <c r="U1291" i="25"/>
  <c r="U1290" i="25"/>
  <c r="U1289" i="25"/>
  <c r="U1288" i="25"/>
  <c r="U1287" i="25"/>
  <c r="U1286" i="25"/>
  <c r="U1285" i="25"/>
  <c r="U1284" i="25"/>
  <c r="U1283" i="25"/>
  <c r="U1282" i="25"/>
  <c r="U1281" i="25"/>
  <c r="U1280" i="25"/>
  <c r="U1279" i="25"/>
  <c r="U1278" i="25"/>
  <c r="U1277" i="25"/>
  <c r="U1276" i="25"/>
  <c r="U1275" i="25"/>
  <c r="U1274" i="25"/>
  <c r="U1273" i="25"/>
  <c r="U1272" i="25"/>
  <c r="U1271" i="25"/>
  <c r="U1270" i="25"/>
  <c r="U1269" i="25"/>
  <c r="U1268" i="25"/>
  <c r="U1267" i="25"/>
  <c r="U1266" i="25"/>
  <c r="U1265" i="25"/>
  <c r="U1264" i="25"/>
  <c r="U1263" i="25"/>
  <c r="U1262" i="25"/>
  <c r="U1261" i="25"/>
  <c r="U1260" i="25"/>
  <c r="U1259" i="25"/>
  <c r="U1258" i="25"/>
  <c r="U1257" i="25"/>
  <c r="U1256" i="25"/>
  <c r="U1255" i="25"/>
  <c r="U1254" i="25"/>
  <c r="U1253" i="25"/>
  <c r="U1252" i="25"/>
  <c r="U1251" i="25"/>
  <c r="U1250" i="25"/>
  <c r="U1249" i="25"/>
  <c r="U1248" i="25"/>
  <c r="U1247" i="25"/>
  <c r="U1246" i="25"/>
  <c r="U1245" i="25"/>
  <c r="U1244" i="25"/>
  <c r="U1243" i="25"/>
  <c r="U1242" i="25"/>
  <c r="U1241" i="25"/>
  <c r="U1240" i="25"/>
  <c r="U1239" i="25"/>
  <c r="U1238" i="25"/>
  <c r="U1237" i="25"/>
  <c r="U1236" i="25"/>
  <c r="U1235" i="25"/>
  <c r="U1234" i="25"/>
  <c r="U1233" i="25"/>
  <c r="U1232" i="25"/>
  <c r="U1231" i="25"/>
  <c r="U1230" i="25"/>
  <c r="U1229" i="25"/>
  <c r="U1228" i="25"/>
  <c r="U1227" i="25"/>
  <c r="U1226" i="25"/>
  <c r="U1225" i="25"/>
  <c r="U1224" i="25"/>
  <c r="U1223" i="25"/>
  <c r="U1222" i="25"/>
  <c r="U1221" i="25"/>
  <c r="U1220" i="25"/>
  <c r="U1219" i="25"/>
  <c r="U1218" i="25"/>
  <c r="U1217" i="25"/>
  <c r="U1216" i="25"/>
  <c r="U1215" i="25"/>
  <c r="U1214" i="25"/>
  <c r="U1213" i="25"/>
  <c r="U1212" i="25"/>
  <c r="U1211" i="25"/>
  <c r="U1210" i="25"/>
  <c r="U1209" i="25"/>
  <c r="U1208" i="25"/>
  <c r="U1207" i="25"/>
  <c r="U1206" i="25"/>
  <c r="U1205" i="25"/>
  <c r="U1204" i="25"/>
  <c r="U1203" i="25"/>
  <c r="U1202" i="25"/>
  <c r="U1201" i="25"/>
  <c r="U1200" i="25"/>
  <c r="U1199" i="25"/>
  <c r="U1198" i="25"/>
  <c r="U1197" i="25"/>
  <c r="U1196" i="25"/>
  <c r="U1195" i="25"/>
  <c r="U1194" i="25"/>
  <c r="U1193" i="25"/>
  <c r="U1192" i="25"/>
  <c r="U1191" i="25"/>
  <c r="U1190" i="25"/>
  <c r="U1189" i="25"/>
  <c r="U1188" i="25"/>
  <c r="U1187" i="25"/>
  <c r="U1186" i="25"/>
  <c r="U1185" i="25"/>
  <c r="U1184" i="25"/>
  <c r="U1183" i="25"/>
  <c r="U1182" i="25"/>
  <c r="U1181" i="25"/>
  <c r="U1180" i="25"/>
  <c r="U1179" i="25"/>
  <c r="U1178" i="25"/>
  <c r="U1177" i="25"/>
  <c r="U1176" i="25"/>
  <c r="U1175" i="25"/>
  <c r="U1174" i="25"/>
  <c r="U1173" i="25"/>
  <c r="U1172" i="25"/>
  <c r="U1171" i="25"/>
  <c r="U1170" i="25"/>
  <c r="U1169" i="25"/>
  <c r="U1168" i="25"/>
  <c r="U1167" i="25"/>
  <c r="U1166" i="25"/>
  <c r="U1165" i="25"/>
  <c r="U1164" i="25"/>
  <c r="U1163" i="25"/>
  <c r="U1162" i="25"/>
  <c r="U1161" i="25"/>
  <c r="U1160" i="25"/>
  <c r="U1159" i="25"/>
  <c r="U1158" i="25"/>
  <c r="U1157" i="25"/>
  <c r="U1156" i="25"/>
  <c r="U1155" i="25"/>
  <c r="U1154" i="25"/>
  <c r="U1153" i="25"/>
  <c r="U1152" i="25"/>
  <c r="U1151" i="25"/>
  <c r="U1150" i="25"/>
  <c r="U1149" i="25"/>
  <c r="U1148" i="25"/>
  <c r="U1147" i="25"/>
  <c r="U1146" i="25"/>
  <c r="U1145" i="25"/>
  <c r="U1144" i="25"/>
  <c r="U1143" i="25"/>
  <c r="U1142" i="25"/>
  <c r="U1141" i="25"/>
  <c r="U1140" i="25"/>
  <c r="U1139" i="25"/>
  <c r="U1138" i="25"/>
  <c r="U1137" i="25"/>
  <c r="U1136" i="25"/>
  <c r="U1135" i="25"/>
  <c r="U1134" i="25"/>
  <c r="U1133" i="25"/>
  <c r="U1132" i="25"/>
  <c r="U1131" i="25"/>
  <c r="U1130" i="25"/>
  <c r="U1129" i="25"/>
  <c r="U1128" i="25"/>
  <c r="U1127" i="25"/>
  <c r="U1126" i="25"/>
  <c r="U1125" i="25"/>
  <c r="U1124" i="25"/>
  <c r="U1123" i="25"/>
  <c r="U1122" i="25"/>
  <c r="U1121" i="25"/>
  <c r="U1120" i="25"/>
  <c r="U1119" i="25"/>
  <c r="U1118" i="25"/>
  <c r="U1117" i="25"/>
  <c r="U1116" i="25"/>
  <c r="U1115" i="25"/>
  <c r="U1114" i="25"/>
  <c r="U1113" i="25"/>
  <c r="U1112" i="25"/>
  <c r="U1111" i="25"/>
  <c r="U1110" i="25"/>
  <c r="U1109" i="25"/>
  <c r="U1108" i="25"/>
  <c r="U1107" i="25"/>
  <c r="U1106" i="25"/>
  <c r="U1105" i="25"/>
  <c r="U1104" i="25"/>
  <c r="U1103" i="25"/>
  <c r="U1102" i="25"/>
  <c r="U1101" i="25"/>
  <c r="U1100" i="25"/>
  <c r="U1099" i="25"/>
  <c r="U1098" i="25"/>
  <c r="U1097" i="25"/>
  <c r="U1096" i="25"/>
  <c r="U1095" i="25"/>
  <c r="U1094" i="25"/>
  <c r="U1093" i="25"/>
  <c r="U1092" i="25"/>
  <c r="U1091" i="25"/>
  <c r="U1090" i="25"/>
  <c r="U1089" i="25"/>
  <c r="U1088" i="25"/>
  <c r="U1087" i="25"/>
  <c r="U1086" i="25"/>
  <c r="U1085" i="25"/>
  <c r="U1084" i="25"/>
  <c r="U1083" i="25"/>
  <c r="U1082" i="25"/>
  <c r="U1081" i="25"/>
  <c r="U1080" i="25"/>
  <c r="U1079" i="25"/>
  <c r="U1078" i="25"/>
  <c r="U1077" i="25"/>
  <c r="U1076" i="25"/>
  <c r="U1075" i="25"/>
  <c r="U1074" i="25"/>
  <c r="U1073" i="25"/>
  <c r="U1072" i="25"/>
  <c r="U1071" i="25"/>
  <c r="U1070" i="25"/>
  <c r="U1069" i="25"/>
  <c r="U1068" i="25"/>
  <c r="U1067" i="25"/>
  <c r="U1066" i="25"/>
  <c r="U1065" i="25"/>
  <c r="U1064" i="25"/>
  <c r="U1063" i="25"/>
  <c r="U1062" i="25"/>
  <c r="U1061" i="25"/>
  <c r="U1060" i="25"/>
  <c r="U1059" i="25"/>
  <c r="U1058" i="25"/>
  <c r="U1057" i="25"/>
  <c r="U1056" i="25"/>
  <c r="U1055" i="25"/>
  <c r="U1054" i="25"/>
  <c r="U1053" i="25"/>
  <c r="U1052" i="25"/>
  <c r="U1051" i="25"/>
  <c r="U1050" i="25"/>
  <c r="U1049" i="25"/>
  <c r="U1048" i="25"/>
  <c r="U1047" i="25"/>
  <c r="U1046" i="25"/>
  <c r="U1045" i="25"/>
  <c r="U1044" i="25"/>
  <c r="U1043" i="25"/>
  <c r="U1042" i="25"/>
  <c r="U1041" i="25"/>
  <c r="U1040" i="25"/>
  <c r="U1039" i="25"/>
  <c r="U1038" i="25"/>
  <c r="U1037" i="25"/>
  <c r="U1036" i="25"/>
  <c r="U1035" i="25"/>
  <c r="U1034" i="25"/>
  <c r="U1033" i="25"/>
  <c r="U1032" i="25"/>
  <c r="U1031" i="25"/>
  <c r="U1030" i="25"/>
  <c r="U1029" i="25"/>
  <c r="U1028" i="25"/>
  <c r="U1027" i="25"/>
  <c r="U1026" i="25"/>
  <c r="U1025" i="25"/>
  <c r="U1024" i="25"/>
  <c r="U1023" i="25"/>
  <c r="U1022" i="25"/>
  <c r="U1021" i="25"/>
  <c r="U1020" i="25"/>
  <c r="U1019" i="25"/>
  <c r="U1018" i="25"/>
  <c r="U1017" i="25"/>
  <c r="U1016" i="25"/>
  <c r="U1015" i="25"/>
  <c r="U1014" i="25"/>
  <c r="U1013" i="25"/>
  <c r="U1012" i="25"/>
  <c r="U1011" i="25"/>
  <c r="U1010" i="25"/>
  <c r="U1009" i="25"/>
  <c r="U1008" i="25"/>
  <c r="U1007" i="25"/>
  <c r="U1006" i="25"/>
  <c r="U1005" i="25"/>
  <c r="U1004" i="25"/>
  <c r="U1003" i="25"/>
  <c r="U1002" i="25"/>
  <c r="U1001" i="25"/>
  <c r="U1000" i="25"/>
  <c r="U999" i="25"/>
  <c r="U998" i="25"/>
  <c r="U997" i="25"/>
  <c r="U996" i="25"/>
  <c r="U995" i="25"/>
  <c r="U994" i="25"/>
  <c r="U993" i="25"/>
  <c r="U992" i="25"/>
  <c r="U991" i="25"/>
  <c r="U990" i="25"/>
  <c r="U989" i="25"/>
  <c r="U988" i="25"/>
  <c r="U987" i="25"/>
  <c r="U986" i="25"/>
  <c r="U985" i="25"/>
  <c r="U984" i="25"/>
  <c r="U983" i="25"/>
  <c r="U982" i="25"/>
  <c r="U981" i="25"/>
  <c r="U980" i="25"/>
  <c r="U979" i="25"/>
  <c r="U978" i="25"/>
  <c r="U977" i="25"/>
  <c r="U976" i="25"/>
  <c r="U975" i="25"/>
  <c r="U974" i="25"/>
  <c r="U973" i="25"/>
  <c r="U972" i="25"/>
  <c r="U971" i="25"/>
  <c r="U970" i="25"/>
  <c r="U969" i="25"/>
  <c r="U968" i="25"/>
  <c r="U967" i="25"/>
  <c r="U966" i="25"/>
  <c r="U965" i="25"/>
  <c r="U964" i="25"/>
  <c r="U963" i="25"/>
  <c r="U962" i="25"/>
  <c r="U961" i="25"/>
  <c r="U960" i="25"/>
  <c r="U959" i="25"/>
  <c r="U958" i="25"/>
  <c r="U957" i="25"/>
  <c r="U956" i="25"/>
  <c r="U955" i="25"/>
  <c r="U954" i="25"/>
  <c r="U953" i="25"/>
  <c r="U952" i="25"/>
  <c r="U951" i="25"/>
  <c r="U950" i="25"/>
  <c r="U949" i="25"/>
  <c r="U948" i="25"/>
  <c r="U947" i="25"/>
  <c r="U946" i="25"/>
  <c r="U945" i="25"/>
  <c r="U944" i="25"/>
  <c r="U943" i="25"/>
  <c r="U942" i="25"/>
  <c r="U941" i="25"/>
  <c r="U940" i="25"/>
  <c r="U939" i="25"/>
  <c r="U938" i="25"/>
  <c r="U937" i="25"/>
  <c r="U936" i="25"/>
  <c r="U935" i="25"/>
  <c r="U934" i="25"/>
  <c r="U933" i="25"/>
  <c r="U932" i="25"/>
  <c r="U931" i="25"/>
  <c r="U930" i="25"/>
  <c r="U929" i="25"/>
  <c r="U928" i="25"/>
  <c r="U927" i="25"/>
  <c r="U926" i="25"/>
  <c r="U925" i="25"/>
  <c r="U924" i="25"/>
  <c r="U923" i="25"/>
  <c r="U922" i="25"/>
  <c r="U921" i="25"/>
  <c r="U920" i="25"/>
  <c r="U919" i="25"/>
  <c r="U918" i="25"/>
  <c r="U917" i="25"/>
  <c r="U916" i="25"/>
  <c r="U915" i="25"/>
  <c r="U914" i="25"/>
  <c r="U913" i="25"/>
  <c r="U912" i="25"/>
  <c r="U911" i="25"/>
  <c r="U910" i="25"/>
  <c r="U909" i="25"/>
  <c r="U908" i="25"/>
  <c r="U907" i="25"/>
  <c r="U906" i="25"/>
  <c r="U905" i="25"/>
  <c r="U904" i="25"/>
  <c r="U903" i="25"/>
  <c r="U902" i="25"/>
  <c r="U901" i="25"/>
  <c r="U900" i="25"/>
  <c r="U899" i="25"/>
  <c r="U898" i="25"/>
  <c r="U897" i="25"/>
  <c r="U896" i="25"/>
  <c r="U895" i="25"/>
  <c r="U894" i="25"/>
  <c r="U893" i="25"/>
  <c r="U892" i="25"/>
  <c r="U891" i="25"/>
  <c r="U890" i="25"/>
  <c r="U889" i="25"/>
  <c r="U888" i="25"/>
  <c r="U887" i="25"/>
  <c r="U886" i="25"/>
  <c r="U885" i="25"/>
  <c r="U884" i="25"/>
  <c r="U883" i="25"/>
  <c r="U882" i="25"/>
  <c r="U881" i="25"/>
  <c r="U880" i="25"/>
  <c r="U879" i="25"/>
  <c r="U878" i="25"/>
  <c r="U877" i="25"/>
  <c r="U876" i="25"/>
  <c r="U875" i="25"/>
  <c r="U874" i="25"/>
  <c r="U873" i="25"/>
  <c r="U872" i="25"/>
  <c r="U871" i="25"/>
  <c r="U870" i="25"/>
  <c r="U869" i="25"/>
  <c r="U868" i="25"/>
  <c r="U867" i="25"/>
  <c r="U866" i="25"/>
  <c r="U865" i="25"/>
  <c r="U864" i="25"/>
  <c r="U863" i="25"/>
  <c r="U862" i="25"/>
  <c r="U861" i="25"/>
  <c r="U860" i="25"/>
  <c r="U859" i="25"/>
  <c r="U858" i="25"/>
  <c r="U857" i="25"/>
  <c r="U856" i="25"/>
  <c r="U855" i="25"/>
  <c r="U854" i="25"/>
  <c r="U853" i="25"/>
  <c r="U852" i="25"/>
  <c r="U851" i="25"/>
  <c r="U850" i="25"/>
  <c r="U849" i="25"/>
  <c r="U848" i="25"/>
  <c r="U847" i="25"/>
  <c r="U846" i="25"/>
  <c r="U845" i="25"/>
  <c r="U844" i="25"/>
  <c r="U843" i="25"/>
  <c r="U842" i="25"/>
  <c r="U841" i="25"/>
  <c r="U840" i="25"/>
  <c r="U839" i="25"/>
  <c r="U838" i="25"/>
  <c r="U837" i="25"/>
  <c r="U836" i="25"/>
  <c r="U835" i="25"/>
  <c r="U834" i="25"/>
  <c r="U833" i="25"/>
  <c r="U832" i="25"/>
  <c r="U831" i="25"/>
  <c r="U830" i="25"/>
  <c r="U829" i="25"/>
  <c r="U828" i="25"/>
  <c r="U827" i="25"/>
  <c r="U826" i="25"/>
  <c r="U825" i="25"/>
  <c r="U824" i="25"/>
  <c r="U823" i="25"/>
  <c r="U822" i="25"/>
  <c r="U821" i="25"/>
  <c r="U820" i="25"/>
  <c r="U819" i="25"/>
  <c r="U818" i="25"/>
  <c r="U817" i="25"/>
  <c r="U816" i="25"/>
  <c r="U815" i="25"/>
  <c r="U814" i="25"/>
  <c r="U813" i="25"/>
  <c r="U812" i="25"/>
  <c r="U811" i="25"/>
  <c r="U810" i="25"/>
  <c r="U809" i="25"/>
  <c r="U808" i="25"/>
  <c r="U807" i="25"/>
  <c r="U806" i="25"/>
  <c r="U805" i="25"/>
  <c r="U804" i="25"/>
  <c r="U803" i="25"/>
  <c r="U802" i="25"/>
  <c r="U801" i="25"/>
  <c r="U800" i="25"/>
  <c r="U799" i="25"/>
  <c r="U798" i="25"/>
  <c r="U797" i="25"/>
  <c r="U796" i="25"/>
  <c r="U795" i="25"/>
  <c r="U794" i="25"/>
  <c r="U793" i="25"/>
  <c r="U792" i="25"/>
  <c r="U791" i="25"/>
  <c r="U790" i="25"/>
  <c r="U789" i="25"/>
  <c r="U788" i="25"/>
  <c r="U787" i="25"/>
  <c r="U786" i="25"/>
  <c r="U785" i="25"/>
  <c r="U784" i="25"/>
  <c r="U783" i="25"/>
  <c r="U782" i="25"/>
  <c r="U781" i="25"/>
  <c r="U780" i="25"/>
  <c r="U779" i="25"/>
  <c r="U778" i="25"/>
  <c r="U777" i="25"/>
  <c r="U776" i="25"/>
  <c r="U775" i="25"/>
  <c r="U774" i="25"/>
  <c r="U773" i="25"/>
  <c r="U772" i="25"/>
  <c r="U771" i="25"/>
  <c r="U770" i="25"/>
  <c r="U769" i="25"/>
  <c r="U768" i="25"/>
  <c r="U767" i="25"/>
  <c r="U766" i="25"/>
  <c r="U765" i="25"/>
  <c r="U764" i="25"/>
  <c r="U763" i="25"/>
  <c r="U762" i="25"/>
  <c r="U761" i="25"/>
  <c r="U760" i="25"/>
  <c r="U759" i="25"/>
  <c r="U758" i="25"/>
  <c r="U757" i="25"/>
  <c r="U756" i="25"/>
  <c r="U755" i="25"/>
  <c r="U754" i="25"/>
  <c r="U753" i="25"/>
  <c r="U752" i="25"/>
  <c r="U751" i="25"/>
  <c r="U750" i="25"/>
  <c r="U749" i="25"/>
  <c r="U748" i="25"/>
  <c r="U747" i="25"/>
  <c r="U746" i="25"/>
  <c r="U745" i="25"/>
  <c r="U744" i="25"/>
  <c r="U743" i="25"/>
  <c r="U742" i="25"/>
  <c r="U741" i="25"/>
  <c r="U740" i="25"/>
  <c r="U739" i="25"/>
  <c r="U738" i="25"/>
  <c r="U737" i="25"/>
  <c r="U736" i="25"/>
  <c r="U735" i="25"/>
  <c r="U734" i="25"/>
  <c r="U733" i="25"/>
  <c r="U732" i="25"/>
  <c r="U731" i="25"/>
  <c r="U730" i="25"/>
  <c r="U729" i="25"/>
  <c r="U728" i="25"/>
  <c r="U727" i="25"/>
  <c r="U726" i="25"/>
  <c r="U725" i="25"/>
  <c r="U724" i="25"/>
  <c r="U723" i="25"/>
  <c r="U722" i="25"/>
  <c r="U721" i="25"/>
  <c r="U720" i="25"/>
  <c r="U719" i="25"/>
  <c r="U718" i="25"/>
  <c r="U717" i="25"/>
  <c r="U716" i="25"/>
  <c r="U715" i="25"/>
  <c r="U714" i="25"/>
  <c r="U713" i="25"/>
  <c r="U712" i="25"/>
  <c r="U711" i="25"/>
  <c r="U710" i="25"/>
  <c r="U709" i="25"/>
  <c r="U708" i="25"/>
  <c r="U707" i="25"/>
  <c r="U706" i="25"/>
  <c r="U705" i="25"/>
  <c r="U704" i="25"/>
  <c r="U703" i="25"/>
  <c r="U702" i="25"/>
  <c r="U701" i="25"/>
  <c r="U700" i="25"/>
  <c r="U699" i="25"/>
  <c r="U698" i="25"/>
  <c r="U697" i="25"/>
  <c r="U696" i="25"/>
  <c r="U695" i="25"/>
  <c r="U694" i="25"/>
  <c r="U693" i="25"/>
  <c r="U692" i="25"/>
  <c r="U691" i="25"/>
  <c r="U690" i="25"/>
  <c r="U689" i="25"/>
  <c r="U688" i="25"/>
  <c r="U687" i="25"/>
  <c r="U686" i="25"/>
  <c r="U685" i="25"/>
  <c r="U684" i="25"/>
  <c r="U683" i="25"/>
  <c r="U682" i="25"/>
  <c r="U681" i="25"/>
  <c r="U680" i="25"/>
  <c r="U679" i="25"/>
  <c r="U678" i="25"/>
  <c r="U677" i="25"/>
  <c r="U676" i="25"/>
  <c r="U675" i="25"/>
  <c r="U674" i="25"/>
  <c r="U673" i="25"/>
  <c r="U672" i="25"/>
  <c r="U671" i="25"/>
  <c r="U670" i="25"/>
  <c r="U669" i="25"/>
  <c r="U668" i="25"/>
  <c r="U667" i="25"/>
  <c r="U666" i="25"/>
  <c r="U665" i="25"/>
  <c r="U664" i="25"/>
  <c r="U663" i="25"/>
  <c r="U662" i="25"/>
  <c r="U661" i="25"/>
  <c r="U660" i="25"/>
  <c r="U659" i="25"/>
  <c r="U658" i="25"/>
  <c r="U657" i="25"/>
  <c r="U656" i="25"/>
  <c r="U655" i="25"/>
  <c r="U654" i="25"/>
  <c r="U653" i="25"/>
  <c r="U652" i="25"/>
  <c r="U651" i="25"/>
  <c r="U650" i="25"/>
  <c r="U649" i="25"/>
  <c r="U648" i="25"/>
  <c r="U647" i="25"/>
  <c r="U646" i="25"/>
  <c r="U645" i="25"/>
  <c r="U644" i="25"/>
  <c r="U643" i="25"/>
  <c r="U642" i="25"/>
  <c r="U641" i="25"/>
  <c r="U640" i="25"/>
  <c r="U639" i="25"/>
  <c r="U638" i="25"/>
  <c r="U637" i="25"/>
  <c r="U636" i="25"/>
  <c r="U635" i="25"/>
  <c r="U634" i="25"/>
  <c r="U633" i="25"/>
  <c r="U632" i="25"/>
  <c r="U631" i="25"/>
  <c r="U630" i="25"/>
  <c r="U629" i="25"/>
  <c r="U628" i="25"/>
  <c r="U627" i="25"/>
  <c r="U626" i="25"/>
  <c r="U625" i="25"/>
  <c r="U624" i="25"/>
  <c r="U623" i="25"/>
  <c r="U622" i="25"/>
  <c r="U621" i="25"/>
  <c r="U620" i="25"/>
  <c r="U619" i="25"/>
  <c r="U618" i="25"/>
  <c r="U617" i="25"/>
  <c r="U616" i="25"/>
  <c r="U615" i="25"/>
  <c r="U614" i="25"/>
  <c r="U613" i="25"/>
  <c r="U612" i="25"/>
  <c r="U611" i="25"/>
  <c r="U610" i="25"/>
  <c r="U609" i="25"/>
  <c r="U608" i="25"/>
  <c r="U607" i="25"/>
  <c r="U606" i="25"/>
  <c r="U605" i="25"/>
  <c r="U604" i="25"/>
  <c r="U603" i="25"/>
  <c r="U602" i="25"/>
  <c r="U601" i="25"/>
  <c r="U600" i="25"/>
  <c r="U599" i="25"/>
  <c r="U598" i="25"/>
  <c r="U597" i="25"/>
  <c r="U596" i="25"/>
  <c r="U595" i="25"/>
  <c r="U594" i="25"/>
  <c r="U593" i="25"/>
  <c r="U592" i="25"/>
  <c r="U591" i="25"/>
  <c r="U590" i="25"/>
  <c r="U589" i="25"/>
  <c r="U588" i="25"/>
  <c r="U587" i="25"/>
  <c r="U586" i="25"/>
  <c r="U585" i="25"/>
  <c r="U584" i="25"/>
  <c r="U583" i="25"/>
  <c r="U582" i="25"/>
  <c r="U581" i="25"/>
  <c r="U580" i="25"/>
  <c r="U579" i="25"/>
  <c r="U578" i="25"/>
  <c r="U577" i="25"/>
  <c r="U576" i="25"/>
  <c r="U575" i="25"/>
  <c r="U574" i="25"/>
  <c r="U573" i="25"/>
  <c r="U572" i="25"/>
  <c r="U571" i="25"/>
  <c r="U570" i="25"/>
  <c r="U569" i="25"/>
  <c r="U568" i="25"/>
  <c r="U567" i="25"/>
  <c r="U566" i="25"/>
  <c r="U565" i="25"/>
  <c r="U564" i="25"/>
  <c r="U563" i="25"/>
  <c r="U562" i="25"/>
  <c r="U561" i="25"/>
  <c r="U560" i="25"/>
  <c r="U559" i="25"/>
  <c r="U558" i="25"/>
  <c r="U557" i="25"/>
  <c r="U556" i="25"/>
  <c r="U555" i="25"/>
  <c r="U554" i="25"/>
  <c r="U553" i="25"/>
  <c r="U552" i="25"/>
  <c r="U551" i="25"/>
  <c r="U550" i="25"/>
  <c r="U549" i="25"/>
  <c r="U548" i="25"/>
  <c r="U547" i="25"/>
  <c r="U546" i="25"/>
  <c r="U545" i="25"/>
  <c r="U544" i="25"/>
  <c r="U543" i="25"/>
  <c r="U542" i="25"/>
  <c r="U541" i="25"/>
  <c r="U540" i="25"/>
  <c r="U539" i="25"/>
  <c r="U538" i="25"/>
  <c r="U537" i="25"/>
  <c r="U536" i="25"/>
  <c r="U535" i="25"/>
  <c r="U534" i="25"/>
  <c r="U533" i="25"/>
  <c r="U532" i="25"/>
  <c r="U531" i="25"/>
  <c r="U530" i="25"/>
  <c r="U529" i="25"/>
  <c r="U528" i="25"/>
  <c r="U527" i="25"/>
  <c r="U526" i="25"/>
  <c r="U525" i="25"/>
  <c r="U524" i="25"/>
  <c r="U523" i="25"/>
  <c r="U522" i="25"/>
  <c r="U521" i="25"/>
  <c r="U520" i="25"/>
  <c r="U519" i="25"/>
  <c r="U518" i="25"/>
  <c r="U517" i="25"/>
  <c r="U516" i="25"/>
  <c r="U515" i="25"/>
  <c r="U514" i="25"/>
  <c r="U513" i="25"/>
  <c r="U512" i="25"/>
  <c r="U511" i="25"/>
  <c r="U510" i="25"/>
  <c r="U509" i="25"/>
  <c r="U508" i="25"/>
  <c r="U507" i="25"/>
  <c r="U506" i="25"/>
  <c r="U505" i="25"/>
  <c r="U504" i="25"/>
  <c r="U503" i="25"/>
  <c r="U502" i="25"/>
  <c r="U501" i="25"/>
  <c r="U500" i="25"/>
  <c r="U499" i="25"/>
  <c r="U498" i="25"/>
  <c r="U497" i="25"/>
  <c r="U496" i="25"/>
  <c r="U495" i="25"/>
  <c r="U494" i="25"/>
  <c r="U493" i="25"/>
  <c r="U492" i="25"/>
  <c r="U491" i="25"/>
  <c r="U490" i="25"/>
  <c r="U489" i="25"/>
  <c r="U488" i="25"/>
  <c r="U487" i="25"/>
  <c r="U486" i="25"/>
  <c r="U485" i="25"/>
  <c r="U484" i="25"/>
  <c r="U483" i="25"/>
  <c r="U482" i="25"/>
  <c r="U481" i="25"/>
  <c r="U480" i="25"/>
  <c r="U479" i="25"/>
  <c r="U478" i="25"/>
  <c r="U477" i="25"/>
  <c r="U476" i="25"/>
  <c r="U475" i="25"/>
  <c r="U474" i="25"/>
  <c r="U473" i="25"/>
  <c r="U472" i="25"/>
  <c r="U471" i="25"/>
  <c r="U470" i="25"/>
  <c r="U469" i="25"/>
  <c r="U468" i="25"/>
  <c r="U467" i="25"/>
  <c r="U466" i="25"/>
  <c r="U465" i="25"/>
  <c r="U464" i="25"/>
  <c r="U463" i="25"/>
  <c r="U462" i="25"/>
  <c r="U461" i="25"/>
  <c r="U460" i="25"/>
  <c r="U459" i="25"/>
  <c r="U458" i="25"/>
  <c r="U457" i="25"/>
  <c r="U456" i="25"/>
  <c r="U455" i="25"/>
  <c r="U454" i="25"/>
  <c r="U453" i="25"/>
  <c r="U452" i="25"/>
  <c r="U451" i="25"/>
  <c r="U450" i="25"/>
  <c r="U449" i="25"/>
  <c r="U448" i="25"/>
  <c r="U447" i="25"/>
  <c r="U446" i="25"/>
  <c r="U445" i="25"/>
  <c r="U444" i="25"/>
  <c r="U443" i="25"/>
  <c r="U442" i="25"/>
  <c r="U441" i="25"/>
  <c r="U440" i="25"/>
  <c r="U439" i="25"/>
  <c r="U438" i="25"/>
  <c r="U437" i="25"/>
  <c r="U436" i="25"/>
  <c r="U435" i="25"/>
  <c r="U434" i="25"/>
  <c r="U433" i="25"/>
  <c r="U432" i="25"/>
  <c r="U431" i="25"/>
  <c r="U430" i="25"/>
  <c r="U429" i="25"/>
  <c r="U428" i="25"/>
  <c r="U427" i="25"/>
  <c r="U426" i="25"/>
  <c r="U425" i="25"/>
  <c r="U424" i="25"/>
  <c r="U423" i="25"/>
  <c r="U422" i="25"/>
  <c r="U421" i="25"/>
  <c r="U420" i="25"/>
  <c r="U419" i="25"/>
  <c r="U418" i="25"/>
  <c r="U417" i="25"/>
  <c r="U416" i="25"/>
  <c r="U415" i="25"/>
  <c r="U414" i="25"/>
  <c r="U413" i="25"/>
  <c r="U412" i="25"/>
  <c r="U411" i="25"/>
  <c r="U410" i="25"/>
  <c r="U409" i="25"/>
  <c r="U408" i="25"/>
  <c r="U407" i="25"/>
  <c r="U406" i="25"/>
  <c r="U405" i="25"/>
  <c r="U404" i="25"/>
  <c r="U403" i="25"/>
  <c r="U402" i="25"/>
  <c r="U401" i="25"/>
  <c r="U400" i="25"/>
  <c r="U399" i="25"/>
  <c r="U398" i="25"/>
  <c r="U397" i="25"/>
  <c r="U396" i="25"/>
  <c r="U395" i="25"/>
  <c r="U394" i="25"/>
  <c r="U393" i="25"/>
  <c r="U392" i="25"/>
  <c r="U391" i="25"/>
  <c r="U390" i="25"/>
  <c r="U389" i="25"/>
  <c r="U388" i="25"/>
  <c r="U387" i="25"/>
  <c r="U386" i="25"/>
  <c r="U385" i="25"/>
  <c r="U384" i="25"/>
  <c r="U383" i="25"/>
  <c r="U382" i="25"/>
  <c r="U381" i="25"/>
  <c r="U380" i="25"/>
  <c r="U379" i="25"/>
  <c r="U378" i="25"/>
  <c r="U377" i="25"/>
  <c r="U376" i="25"/>
  <c r="U375" i="25"/>
  <c r="U374" i="25"/>
  <c r="U373" i="25"/>
  <c r="U372" i="25"/>
  <c r="U371" i="25"/>
  <c r="U370" i="25"/>
  <c r="U369" i="25"/>
  <c r="U368" i="25"/>
  <c r="U367" i="25"/>
  <c r="U366" i="25"/>
  <c r="U365" i="25"/>
  <c r="U364" i="25"/>
  <c r="U363" i="25"/>
  <c r="U362" i="25"/>
  <c r="U361" i="25"/>
  <c r="U360" i="25"/>
  <c r="U359" i="25"/>
  <c r="U358" i="25"/>
  <c r="U357" i="25"/>
  <c r="U356" i="25"/>
  <c r="U355" i="25"/>
  <c r="U354" i="25"/>
  <c r="U353" i="25"/>
  <c r="U352" i="25"/>
  <c r="U351" i="25"/>
  <c r="U350" i="25"/>
  <c r="U349" i="25"/>
  <c r="U348" i="25"/>
  <c r="U347" i="25"/>
  <c r="U346" i="25"/>
  <c r="U345" i="25"/>
  <c r="U344" i="25"/>
  <c r="U343" i="25"/>
  <c r="U342" i="25"/>
  <c r="U341" i="25"/>
  <c r="U340" i="25"/>
  <c r="U339" i="25"/>
  <c r="U338" i="25"/>
  <c r="U337" i="25"/>
  <c r="U336" i="25"/>
  <c r="U335" i="25"/>
  <c r="U334" i="25"/>
  <c r="U333" i="25"/>
  <c r="U332" i="25"/>
  <c r="U331" i="25"/>
  <c r="U330" i="25"/>
  <c r="U329" i="25"/>
  <c r="U328" i="25"/>
  <c r="U327" i="25"/>
  <c r="U326" i="25"/>
  <c r="U325" i="25"/>
  <c r="U324" i="25"/>
  <c r="U323" i="25"/>
  <c r="U322" i="25"/>
  <c r="U321" i="25"/>
  <c r="U320" i="25"/>
  <c r="U319" i="25"/>
  <c r="U318" i="25"/>
  <c r="U317" i="25"/>
  <c r="U316" i="25"/>
  <c r="U315" i="25"/>
  <c r="U314" i="25"/>
  <c r="U313" i="25"/>
  <c r="U312" i="25"/>
  <c r="U311" i="25"/>
  <c r="U310" i="25"/>
  <c r="U309" i="25"/>
  <c r="U308" i="25"/>
  <c r="U307" i="25"/>
  <c r="U306" i="25"/>
  <c r="U305" i="25"/>
  <c r="U304" i="25"/>
  <c r="U303" i="25"/>
  <c r="U302" i="25"/>
  <c r="U301" i="25"/>
  <c r="U300" i="25"/>
  <c r="U299" i="25"/>
  <c r="U298" i="25"/>
  <c r="U297" i="25"/>
  <c r="U296" i="25"/>
  <c r="U295" i="25"/>
  <c r="U294" i="25"/>
  <c r="U293" i="25"/>
  <c r="U292" i="25"/>
  <c r="U291" i="25"/>
  <c r="U290" i="25"/>
  <c r="U289" i="25"/>
  <c r="U288" i="25"/>
  <c r="U287" i="25"/>
  <c r="U286" i="25"/>
  <c r="U285" i="25"/>
  <c r="U284" i="25"/>
  <c r="U283" i="25"/>
  <c r="U282" i="25"/>
  <c r="U281" i="25"/>
  <c r="U280" i="25"/>
  <c r="U279" i="25"/>
  <c r="U278" i="25"/>
  <c r="U277" i="25"/>
  <c r="U276" i="25"/>
  <c r="U275" i="25"/>
  <c r="U274" i="25"/>
  <c r="U273" i="25"/>
  <c r="U272" i="25"/>
  <c r="U271" i="25"/>
  <c r="U270" i="25"/>
  <c r="U269" i="25"/>
  <c r="U268" i="25"/>
  <c r="U267" i="25"/>
  <c r="U266" i="25"/>
  <c r="U265" i="25"/>
  <c r="U264" i="25"/>
  <c r="U263" i="25"/>
  <c r="U262" i="25"/>
  <c r="U261" i="25"/>
  <c r="U260" i="25"/>
  <c r="U259" i="25"/>
  <c r="U258" i="25"/>
  <c r="U257" i="25"/>
  <c r="U256" i="25"/>
  <c r="U255" i="25"/>
  <c r="U254" i="25"/>
  <c r="U253" i="25"/>
  <c r="U252" i="25"/>
  <c r="U251" i="25"/>
  <c r="U250" i="25"/>
  <c r="U249" i="25"/>
  <c r="U248" i="25"/>
  <c r="U247" i="25"/>
  <c r="U246" i="25"/>
  <c r="U245" i="25"/>
  <c r="U244" i="25"/>
  <c r="U243" i="25"/>
  <c r="U242" i="25"/>
  <c r="U241" i="25"/>
  <c r="U240" i="25"/>
  <c r="U239" i="25"/>
  <c r="U238" i="25"/>
  <c r="U237" i="25"/>
  <c r="U236" i="25"/>
  <c r="U235" i="25"/>
  <c r="U234" i="25"/>
  <c r="U233" i="25"/>
  <c r="U232" i="25"/>
  <c r="U231" i="25"/>
  <c r="U230" i="25"/>
  <c r="U229" i="25"/>
  <c r="U228" i="25"/>
  <c r="U227" i="25"/>
  <c r="U226" i="25"/>
  <c r="U225" i="25"/>
  <c r="U224" i="25"/>
  <c r="U223" i="25"/>
  <c r="U222" i="25"/>
  <c r="U221" i="25"/>
  <c r="U220" i="25"/>
  <c r="U219" i="25"/>
  <c r="U218" i="25"/>
  <c r="U217" i="25"/>
  <c r="U216" i="25"/>
  <c r="U215" i="25"/>
  <c r="U214" i="25"/>
  <c r="U213" i="25"/>
  <c r="U212" i="25"/>
  <c r="U211" i="25"/>
  <c r="U210" i="25"/>
  <c r="U209" i="25"/>
  <c r="U208" i="25"/>
  <c r="U207" i="25"/>
  <c r="U206" i="25"/>
  <c r="U205" i="25"/>
  <c r="U204" i="25"/>
  <c r="U203" i="25"/>
  <c r="U202" i="25"/>
  <c r="U201" i="25"/>
  <c r="U200" i="25"/>
  <c r="U199" i="25"/>
  <c r="U198" i="25"/>
  <c r="U197" i="25"/>
  <c r="U196" i="25"/>
  <c r="U195" i="25"/>
  <c r="U194" i="25"/>
  <c r="U193" i="25"/>
  <c r="U192" i="25"/>
  <c r="U191" i="25"/>
  <c r="U190" i="25"/>
  <c r="U189" i="25"/>
  <c r="U188" i="25"/>
  <c r="U187" i="25"/>
  <c r="U186" i="25"/>
  <c r="U185" i="25"/>
  <c r="U184" i="25"/>
  <c r="U183" i="25"/>
  <c r="U182" i="25"/>
  <c r="U181" i="25"/>
  <c r="U180" i="25"/>
  <c r="U179" i="25"/>
  <c r="U178" i="25"/>
  <c r="U177" i="25"/>
  <c r="U176" i="25"/>
  <c r="U175" i="25"/>
  <c r="U174" i="25"/>
  <c r="U173" i="25"/>
  <c r="U172" i="25"/>
  <c r="U171" i="25"/>
  <c r="U170" i="25"/>
  <c r="U169" i="25"/>
  <c r="U168" i="25"/>
  <c r="U167" i="25"/>
  <c r="U166" i="25"/>
  <c r="U165" i="25"/>
  <c r="U164" i="25"/>
  <c r="U163" i="25"/>
  <c r="U162" i="25"/>
  <c r="U161" i="25"/>
  <c r="U160" i="25"/>
  <c r="U159" i="25"/>
  <c r="U158" i="25"/>
  <c r="U157" i="25"/>
  <c r="U156" i="25"/>
  <c r="U155" i="25"/>
  <c r="U154" i="25"/>
  <c r="U153" i="25"/>
  <c r="U152" i="25"/>
  <c r="U151" i="25"/>
  <c r="U150" i="25"/>
  <c r="U149" i="25"/>
  <c r="U148" i="25"/>
  <c r="U147" i="25"/>
  <c r="U146" i="25"/>
  <c r="U145" i="25"/>
  <c r="U144" i="25"/>
  <c r="U143" i="25"/>
  <c r="U142" i="25"/>
  <c r="U141" i="25"/>
  <c r="U140" i="25"/>
  <c r="U139" i="25"/>
  <c r="U138" i="25"/>
  <c r="U137" i="25"/>
  <c r="U136" i="25"/>
  <c r="U135" i="25"/>
  <c r="U134" i="25"/>
  <c r="U133" i="25"/>
  <c r="U132" i="25"/>
  <c r="U131" i="25"/>
  <c r="U130" i="25"/>
  <c r="U129" i="25"/>
  <c r="U128" i="25"/>
  <c r="U127" i="25"/>
  <c r="U126" i="25"/>
  <c r="U125" i="25"/>
  <c r="U124" i="25"/>
  <c r="U123" i="25"/>
  <c r="U122" i="25"/>
  <c r="U121" i="25"/>
  <c r="U120" i="25"/>
  <c r="U119" i="25"/>
  <c r="U118" i="25"/>
  <c r="U117" i="25"/>
  <c r="U116" i="25"/>
  <c r="U115" i="25"/>
  <c r="U114" i="25"/>
  <c r="U113" i="25"/>
  <c r="U112" i="25"/>
  <c r="U111" i="25"/>
  <c r="U110" i="25"/>
  <c r="U109" i="25"/>
  <c r="U108" i="25"/>
  <c r="U107" i="25"/>
  <c r="U106" i="25"/>
  <c r="U105" i="25"/>
  <c r="U104" i="25"/>
  <c r="U103" i="25"/>
  <c r="U102" i="25"/>
  <c r="U101" i="25"/>
  <c r="U100" i="25"/>
  <c r="U99" i="25"/>
  <c r="U98" i="25"/>
  <c r="U97" i="25"/>
  <c r="U96" i="25"/>
  <c r="U95" i="25"/>
  <c r="U94" i="25"/>
  <c r="U93" i="25"/>
  <c r="U92" i="25"/>
  <c r="U91" i="25"/>
  <c r="U90" i="25"/>
  <c r="U89" i="25"/>
  <c r="U88" i="25"/>
  <c r="U87" i="25"/>
  <c r="U86" i="25"/>
  <c r="U85" i="25"/>
  <c r="U84" i="25"/>
  <c r="U83" i="25"/>
  <c r="U82" i="25"/>
  <c r="U81" i="25"/>
  <c r="U80" i="25"/>
  <c r="U79" i="25"/>
  <c r="U78" i="25"/>
  <c r="U77" i="25"/>
  <c r="U76" i="25"/>
  <c r="U75" i="25"/>
  <c r="U74" i="25"/>
  <c r="U73" i="25"/>
  <c r="U72" i="25"/>
  <c r="U71" i="25"/>
  <c r="U70" i="25"/>
  <c r="U69" i="25"/>
  <c r="U68" i="25"/>
  <c r="U67" i="25"/>
  <c r="U66" i="25"/>
  <c r="U65" i="25"/>
  <c r="U64" i="25"/>
  <c r="U63" i="25"/>
  <c r="U62" i="25"/>
  <c r="U61" i="25"/>
  <c r="U60" i="25"/>
  <c r="U59" i="25"/>
  <c r="U58" i="25"/>
  <c r="U57" i="25"/>
  <c r="U56" i="25"/>
  <c r="U55" i="25"/>
  <c r="U54" i="25"/>
  <c r="U53" i="25"/>
  <c r="U52" i="25"/>
  <c r="U51" i="25"/>
  <c r="U50" i="25"/>
  <c r="U49" i="25"/>
  <c r="U48" i="25"/>
  <c r="U47" i="25"/>
  <c r="U46" i="25"/>
  <c r="U45" i="25"/>
  <c r="U44" i="25"/>
  <c r="U43" i="25"/>
  <c r="U42" i="25"/>
  <c r="U41" i="25"/>
  <c r="U40" i="25"/>
  <c r="U39" i="25"/>
  <c r="U38" i="25"/>
  <c r="U37" i="25"/>
  <c r="U36" i="25"/>
  <c r="U35" i="25"/>
  <c r="U34" i="25"/>
  <c r="U33" i="25"/>
  <c r="U32" i="25"/>
  <c r="U31" i="25"/>
  <c r="U30" i="25"/>
  <c r="U29" i="25"/>
  <c r="U28" i="25"/>
  <c r="U27" i="25"/>
  <c r="U26" i="25"/>
  <c r="U25" i="25"/>
  <c r="U24" i="25"/>
  <c r="U23" i="25"/>
  <c r="U22" i="25"/>
  <c r="U21" i="25"/>
  <c r="U20" i="25"/>
  <c r="U19" i="25"/>
  <c r="U18" i="25"/>
  <c r="U17" i="25"/>
  <c r="U16" i="25"/>
  <c r="U15" i="25"/>
  <c r="U14" i="25"/>
  <c r="U13" i="25"/>
  <c r="U12" i="25"/>
  <c r="U11" i="25"/>
  <c r="U10" i="25"/>
  <c r="G12" i="26"/>
  <c r="G11" i="26"/>
  <c r="G10" i="26"/>
  <c r="G9" i="26"/>
  <c r="G8" i="26"/>
  <c r="G7" i="26"/>
  <c r="G6" i="26"/>
  <c r="G5" i="26"/>
  <c r="R2311" i="25" l="1"/>
  <c r="R2310" i="25"/>
  <c r="R2309" i="25"/>
  <c r="R2308" i="25"/>
  <c r="R2307" i="25"/>
  <c r="R2306" i="25"/>
  <c r="R2305" i="25"/>
  <c r="R2304" i="25"/>
  <c r="R2303" i="25"/>
  <c r="R2302" i="25"/>
  <c r="R2301" i="25"/>
  <c r="R2300" i="25"/>
  <c r="R2299" i="25"/>
  <c r="R2298" i="25"/>
  <c r="R2297" i="25"/>
  <c r="R2296" i="25"/>
  <c r="R2295" i="25"/>
  <c r="R2294" i="25"/>
  <c r="R2293" i="25"/>
  <c r="R2292" i="25"/>
  <c r="R2291" i="25"/>
  <c r="R2290" i="25"/>
  <c r="R2289" i="25"/>
  <c r="R2288" i="25"/>
  <c r="R2287" i="25"/>
  <c r="R2286" i="25"/>
  <c r="R2285" i="25"/>
  <c r="R2284" i="25"/>
  <c r="R2283" i="25"/>
  <c r="R2282" i="25"/>
  <c r="R2281" i="25"/>
  <c r="R2280" i="25"/>
  <c r="R2279" i="25"/>
  <c r="R2278" i="25"/>
  <c r="R2277" i="25"/>
  <c r="R2276" i="25"/>
  <c r="R2275" i="25"/>
  <c r="R2274" i="25"/>
  <c r="R2273" i="25"/>
  <c r="R2272" i="25"/>
  <c r="R2271" i="25"/>
  <c r="R2270" i="25"/>
  <c r="R2269" i="25"/>
  <c r="R2268" i="25"/>
  <c r="R2267" i="25"/>
  <c r="R2266" i="25"/>
  <c r="R2265" i="25"/>
  <c r="R2264" i="25"/>
  <c r="R2263" i="25"/>
  <c r="R2262" i="25"/>
  <c r="R2261" i="25"/>
  <c r="R2260" i="25"/>
  <c r="R2259" i="25"/>
  <c r="R2258" i="25"/>
  <c r="R2257" i="25"/>
  <c r="R2256" i="25"/>
  <c r="R2255" i="25"/>
  <c r="R2254" i="25"/>
  <c r="R2253" i="25"/>
  <c r="R2252" i="25"/>
  <c r="R2251" i="25"/>
  <c r="R2250" i="25"/>
  <c r="R2249" i="25"/>
  <c r="R2248" i="25"/>
  <c r="R2247" i="25"/>
  <c r="R2246" i="25"/>
  <c r="R2245" i="25"/>
  <c r="R2244" i="25"/>
  <c r="R2243" i="25"/>
  <c r="R2242" i="25"/>
  <c r="R2241" i="25"/>
  <c r="R2240" i="25"/>
  <c r="R2239" i="25"/>
  <c r="R2238" i="25"/>
  <c r="R2237" i="25"/>
  <c r="R2236" i="25"/>
  <c r="R2235" i="25"/>
  <c r="R2234" i="25"/>
  <c r="R2233" i="25"/>
  <c r="R2232" i="25"/>
  <c r="R2231" i="25"/>
  <c r="R2230" i="25"/>
  <c r="R2229" i="25"/>
  <c r="R2228" i="25"/>
  <c r="R2227" i="25"/>
  <c r="R2226" i="25"/>
  <c r="R2225" i="25"/>
  <c r="R2224" i="25"/>
  <c r="R2223" i="25"/>
  <c r="R2222" i="25"/>
  <c r="R2221" i="25"/>
  <c r="R2220" i="25"/>
  <c r="R2219" i="25"/>
  <c r="R2218" i="25"/>
  <c r="R2217" i="25"/>
  <c r="R2216" i="25"/>
  <c r="R2215" i="25"/>
  <c r="R2214" i="25"/>
  <c r="R2213" i="25"/>
  <c r="R2212" i="25"/>
  <c r="R2211" i="25"/>
  <c r="R2210" i="25"/>
  <c r="R2209" i="25"/>
  <c r="R2208" i="25"/>
  <c r="R2207" i="25"/>
  <c r="R2206" i="25"/>
  <c r="R2205" i="25"/>
  <c r="R2204" i="25"/>
  <c r="R2203" i="25"/>
  <c r="R2202" i="25"/>
  <c r="R2201" i="25"/>
  <c r="R2200" i="25"/>
  <c r="R2199" i="25"/>
  <c r="R2198" i="25"/>
  <c r="R2197" i="25"/>
  <c r="R2196" i="25"/>
  <c r="R2195" i="25"/>
  <c r="R2194" i="25"/>
  <c r="R2193" i="25"/>
  <c r="R2192" i="25"/>
  <c r="R2191" i="25"/>
  <c r="R2190" i="25"/>
  <c r="R2189" i="25"/>
  <c r="R2188" i="25"/>
  <c r="R2187" i="25"/>
  <c r="R2186" i="25"/>
  <c r="R2185" i="25"/>
  <c r="R2184" i="25"/>
  <c r="R2183" i="25"/>
  <c r="R2182" i="25"/>
  <c r="R2181" i="25"/>
  <c r="R2180" i="25"/>
  <c r="R2179" i="25"/>
  <c r="R2178" i="25"/>
  <c r="R2177" i="25"/>
  <c r="R2176" i="25"/>
  <c r="R2175" i="25"/>
  <c r="R2174" i="25"/>
  <c r="R2173" i="25"/>
  <c r="R2172" i="25"/>
  <c r="R2171" i="25"/>
  <c r="R2170" i="25"/>
  <c r="R2169" i="25"/>
  <c r="R2168" i="25"/>
  <c r="R2167" i="25"/>
  <c r="R2166" i="25"/>
  <c r="R2165" i="25"/>
  <c r="R2164" i="25"/>
  <c r="R2163" i="25"/>
  <c r="R2162" i="25"/>
  <c r="R2161" i="25"/>
  <c r="R2160" i="25"/>
  <c r="R2159" i="25"/>
  <c r="R2158" i="25"/>
  <c r="R2157" i="25"/>
  <c r="R2156" i="25"/>
  <c r="R2155" i="25"/>
  <c r="R2154" i="25"/>
  <c r="R2153" i="25"/>
  <c r="R2152" i="25"/>
  <c r="R2151" i="25"/>
  <c r="R2150" i="25"/>
  <c r="R2149" i="25"/>
  <c r="R2148" i="25"/>
  <c r="R2147" i="25"/>
  <c r="R2146" i="25"/>
  <c r="R2145" i="25"/>
  <c r="R2144" i="25"/>
  <c r="R2143" i="25"/>
  <c r="R2142" i="25"/>
  <c r="R2141" i="25"/>
  <c r="R2140" i="25"/>
  <c r="R2139" i="25"/>
  <c r="R2138" i="25"/>
  <c r="R2137" i="25"/>
  <c r="R2136" i="25"/>
  <c r="R2135" i="25"/>
  <c r="R2134" i="25"/>
  <c r="R2133" i="25"/>
  <c r="R2132" i="25"/>
  <c r="R2131" i="25"/>
  <c r="R2130" i="25"/>
  <c r="R2129" i="25"/>
  <c r="R2128" i="25"/>
  <c r="R2127" i="25"/>
  <c r="R2126" i="25"/>
  <c r="R2125" i="25"/>
  <c r="R2124" i="25"/>
  <c r="R2123" i="25"/>
  <c r="R2122" i="25"/>
  <c r="R2121" i="25"/>
  <c r="R2120" i="25"/>
  <c r="R2119" i="25"/>
  <c r="R2118" i="25"/>
  <c r="R2117" i="25"/>
  <c r="R2116" i="25"/>
  <c r="R2115" i="25"/>
  <c r="R2114" i="25"/>
  <c r="R2113" i="25"/>
  <c r="R2112" i="25"/>
  <c r="R2111" i="25"/>
  <c r="R2110" i="25"/>
  <c r="R2109" i="25"/>
  <c r="R2108" i="25"/>
  <c r="R2107" i="25"/>
  <c r="R2106" i="25"/>
  <c r="R2105" i="25"/>
  <c r="R2104" i="25"/>
  <c r="R2103" i="25"/>
  <c r="R2102" i="25"/>
  <c r="R2101" i="25"/>
  <c r="R2100" i="25"/>
  <c r="R2099" i="25"/>
  <c r="R2098" i="25"/>
  <c r="R2097" i="25"/>
  <c r="R2096" i="25"/>
  <c r="R2095" i="25"/>
  <c r="R2094" i="25"/>
  <c r="R2093" i="25"/>
  <c r="R2092" i="25"/>
  <c r="R2091" i="25"/>
  <c r="R2090" i="25"/>
  <c r="R2089" i="25"/>
  <c r="R2088" i="25"/>
  <c r="R2087" i="25"/>
  <c r="R2086" i="25"/>
  <c r="R2085" i="25"/>
  <c r="R2084" i="25"/>
  <c r="R2083" i="25"/>
  <c r="R2082" i="25"/>
  <c r="R2081" i="25"/>
  <c r="R2080" i="25"/>
  <c r="R2079" i="25"/>
  <c r="R2078" i="25"/>
  <c r="R2077" i="25"/>
  <c r="R2076" i="25"/>
  <c r="R2075" i="25"/>
  <c r="R2074" i="25"/>
  <c r="R2073" i="25"/>
  <c r="R2072" i="25"/>
  <c r="R2071" i="25"/>
  <c r="R2070" i="25"/>
  <c r="R2069" i="25"/>
  <c r="R2068" i="25"/>
  <c r="R2067" i="25"/>
  <c r="R2066" i="25"/>
  <c r="R2065" i="25"/>
  <c r="R2064" i="25"/>
  <c r="R2063" i="25"/>
  <c r="R2062" i="25"/>
  <c r="R2061" i="25"/>
  <c r="R2060" i="25"/>
  <c r="R2059" i="25"/>
  <c r="R2058" i="25"/>
  <c r="R2057" i="25"/>
  <c r="R2056" i="25"/>
  <c r="R2055" i="25"/>
  <c r="R2054" i="25"/>
  <c r="R2053" i="25"/>
  <c r="R2052" i="25"/>
  <c r="R2051" i="25"/>
  <c r="R2050" i="25"/>
  <c r="R2049" i="25"/>
  <c r="R2048" i="25"/>
  <c r="R2047" i="25"/>
  <c r="R2046" i="25"/>
  <c r="R2045" i="25"/>
  <c r="R2044" i="25"/>
  <c r="R2043" i="25"/>
  <c r="R2042" i="25"/>
  <c r="R2041" i="25"/>
  <c r="R2040" i="25"/>
  <c r="R2039" i="25"/>
  <c r="R2038" i="25"/>
  <c r="R2037" i="25"/>
  <c r="R2036" i="25"/>
  <c r="R2035" i="25"/>
  <c r="R2034" i="25"/>
  <c r="R2033" i="25"/>
  <c r="R2032" i="25"/>
  <c r="R2031" i="25"/>
  <c r="R2030" i="25"/>
  <c r="R2029" i="25"/>
  <c r="R2028" i="25"/>
  <c r="R2027" i="25"/>
  <c r="R2026" i="25"/>
  <c r="R2025" i="25"/>
  <c r="R2024" i="25"/>
  <c r="R2023" i="25"/>
  <c r="R2022" i="25"/>
  <c r="R2021" i="25"/>
  <c r="R2020" i="25"/>
  <c r="R2019" i="25"/>
  <c r="R2018" i="25"/>
  <c r="R2017" i="25"/>
  <c r="R2016" i="25"/>
  <c r="R2015" i="25"/>
  <c r="R2014" i="25"/>
  <c r="R2013" i="25"/>
  <c r="R2012" i="25"/>
  <c r="R2011" i="25"/>
  <c r="R2010" i="25"/>
  <c r="R2009" i="25"/>
  <c r="R2008" i="25"/>
  <c r="R2007" i="25"/>
  <c r="R2006" i="25"/>
  <c r="R2005" i="25"/>
  <c r="R2004" i="25"/>
  <c r="R2003" i="25"/>
  <c r="R2002" i="25"/>
  <c r="R2001" i="25"/>
  <c r="R2000" i="25"/>
  <c r="R1999" i="25"/>
  <c r="R1998" i="25"/>
  <c r="R1997" i="25"/>
  <c r="R1996" i="25"/>
  <c r="R1995" i="25"/>
  <c r="R1994" i="25"/>
  <c r="R1993" i="25"/>
  <c r="R1992" i="25"/>
  <c r="R1991" i="25"/>
  <c r="R1990" i="25"/>
  <c r="R1989" i="25"/>
  <c r="R1988" i="25"/>
  <c r="R1987" i="25"/>
  <c r="R1986" i="25"/>
  <c r="R1985" i="25"/>
  <c r="R1984" i="25"/>
  <c r="R1983" i="25"/>
  <c r="R1982" i="25"/>
  <c r="R1981" i="25"/>
  <c r="R1980" i="25"/>
  <c r="R1979" i="25"/>
  <c r="R1978" i="25"/>
  <c r="R1977" i="25"/>
  <c r="R1976" i="25"/>
  <c r="R1975" i="25"/>
  <c r="R1974" i="25"/>
  <c r="R1973" i="25"/>
  <c r="R1972" i="25"/>
  <c r="R1971" i="25"/>
  <c r="R1970" i="25"/>
  <c r="R1969" i="25"/>
  <c r="R1968" i="25"/>
  <c r="R1967" i="25"/>
  <c r="R1966" i="25"/>
  <c r="R1965" i="25"/>
  <c r="R1964" i="25"/>
  <c r="R1963" i="25"/>
  <c r="R1962" i="25"/>
  <c r="R1961" i="25"/>
  <c r="R1960" i="25"/>
  <c r="R1959" i="25"/>
  <c r="R1958" i="25"/>
  <c r="R1957" i="25"/>
  <c r="R1956" i="25"/>
  <c r="R1955" i="25"/>
  <c r="R1954" i="25"/>
  <c r="R1953" i="25"/>
  <c r="R1952" i="25"/>
  <c r="R1951" i="25"/>
  <c r="R1950" i="25"/>
  <c r="R1949" i="25"/>
  <c r="R1948" i="25"/>
  <c r="R1947" i="25"/>
  <c r="R1946" i="25"/>
  <c r="R1945" i="25"/>
  <c r="R1944" i="25"/>
  <c r="R1943" i="25"/>
  <c r="R1942" i="25"/>
  <c r="R1941" i="25"/>
  <c r="R1940" i="25"/>
  <c r="R1939" i="25"/>
  <c r="R1938" i="25"/>
  <c r="R1937" i="25"/>
  <c r="R1936" i="25"/>
  <c r="R1935" i="25"/>
  <c r="R1934" i="25"/>
  <c r="R1933" i="25"/>
  <c r="R1932" i="25"/>
  <c r="R1931" i="25"/>
  <c r="R1930" i="25"/>
  <c r="R1929" i="25"/>
  <c r="R1928" i="25"/>
  <c r="R1927" i="25"/>
  <c r="R1926" i="25"/>
  <c r="R1925" i="25"/>
  <c r="R1924" i="25"/>
  <c r="R1923" i="25"/>
  <c r="R1922" i="25"/>
  <c r="R1921" i="25"/>
  <c r="R1920" i="25"/>
  <c r="R1919" i="25"/>
  <c r="R1918" i="25"/>
  <c r="R1917" i="25"/>
  <c r="R1916" i="25"/>
  <c r="R1915" i="25"/>
  <c r="R1914" i="25"/>
  <c r="R1913" i="25"/>
  <c r="R1912" i="25"/>
  <c r="R1911" i="25"/>
  <c r="R1910" i="25"/>
  <c r="R1909" i="25"/>
  <c r="R1908" i="25"/>
  <c r="R1907" i="25"/>
  <c r="R1906" i="25"/>
  <c r="R1905" i="25"/>
  <c r="R1904" i="25"/>
  <c r="R1903" i="25"/>
  <c r="R1902" i="25"/>
  <c r="R1901" i="25"/>
  <c r="R1900" i="25"/>
  <c r="R1899" i="25"/>
  <c r="R1898" i="25"/>
  <c r="R1897" i="25"/>
  <c r="R1896" i="25"/>
  <c r="R1895" i="25"/>
  <c r="R1894" i="25"/>
  <c r="R1893" i="25"/>
  <c r="R1892" i="25"/>
  <c r="R1891" i="25"/>
  <c r="R1890" i="25"/>
  <c r="R1889" i="25"/>
  <c r="R1888" i="25"/>
  <c r="R1887" i="25"/>
  <c r="R1886" i="25"/>
  <c r="R1885" i="25"/>
  <c r="R1884" i="25"/>
  <c r="R1883" i="25"/>
  <c r="R1882" i="25"/>
  <c r="R1881" i="25"/>
  <c r="R1880" i="25"/>
  <c r="R1879" i="25"/>
  <c r="R1878" i="25"/>
  <c r="R1877" i="25"/>
  <c r="R1876" i="25"/>
  <c r="R1875" i="25"/>
  <c r="R1874" i="25"/>
  <c r="R1873" i="25"/>
  <c r="R1872" i="25"/>
  <c r="R1871" i="25"/>
  <c r="R1870" i="25"/>
  <c r="R1869" i="25"/>
  <c r="R1868" i="25"/>
  <c r="R1867" i="25"/>
  <c r="R1866" i="25"/>
  <c r="R1865" i="25"/>
  <c r="R1864" i="25"/>
  <c r="R1863" i="25"/>
  <c r="R1862" i="25"/>
  <c r="R1861" i="25"/>
  <c r="R1860" i="25"/>
  <c r="R1859" i="25"/>
  <c r="R1858" i="25"/>
  <c r="R1857" i="25"/>
  <c r="R1856" i="25"/>
  <c r="R1855" i="25"/>
  <c r="R1854" i="25"/>
  <c r="R1853" i="25"/>
  <c r="R1852" i="25"/>
  <c r="R1851" i="25"/>
  <c r="R1850" i="25"/>
  <c r="R1849" i="25"/>
  <c r="R1848" i="25"/>
  <c r="R1847" i="25"/>
  <c r="R1846" i="25"/>
  <c r="R1845" i="25"/>
  <c r="R1844" i="25"/>
  <c r="R1843" i="25"/>
  <c r="R1842" i="25"/>
  <c r="R1841" i="25"/>
  <c r="R1840" i="25"/>
  <c r="R1839" i="25"/>
  <c r="R1838" i="25"/>
  <c r="R1837" i="25"/>
  <c r="R1836" i="25"/>
  <c r="R1835" i="25"/>
  <c r="R1834" i="25"/>
  <c r="R1833" i="25"/>
  <c r="R1832" i="25"/>
  <c r="R1831" i="25"/>
  <c r="R1830" i="25"/>
  <c r="R1829" i="25"/>
  <c r="R1828" i="25"/>
  <c r="R1827" i="25"/>
  <c r="R1826" i="25"/>
  <c r="R1825" i="25"/>
  <c r="R1824" i="25"/>
  <c r="R1823" i="25"/>
  <c r="R1822" i="25"/>
  <c r="R1821" i="25"/>
  <c r="R1820" i="25"/>
  <c r="R1819" i="25"/>
  <c r="R1818" i="25"/>
  <c r="R1817" i="25"/>
  <c r="R1816" i="25"/>
  <c r="R1815" i="25"/>
  <c r="R1814" i="25"/>
  <c r="R1813" i="25"/>
  <c r="R1812" i="25"/>
  <c r="R1811" i="25"/>
  <c r="R1810" i="25"/>
  <c r="R1809" i="25"/>
  <c r="R1808" i="25"/>
  <c r="R1807" i="25"/>
  <c r="R1806" i="25"/>
  <c r="R1805" i="25"/>
  <c r="R1804" i="25"/>
  <c r="R1803" i="25"/>
  <c r="R1802" i="25"/>
  <c r="R1801" i="25"/>
  <c r="R1800" i="25"/>
  <c r="R1799" i="25"/>
  <c r="R1798" i="25"/>
  <c r="R1797" i="25"/>
  <c r="R1796" i="25"/>
  <c r="R1795" i="25"/>
  <c r="R1794" i="25"/>
  <c r="R1793" i="25"/>
  <c r="R1792" i="25"/>
  <c r="R1791" i="25"/>
  <c r="R1790" i="25"/>
  <c r="R1789" i="25"/>
  <c r="R1788" i="25"/>
  <c r="R1787" i="25"/>
  <c r="R1786" i="25"/>
  <c r="R1785" i="25"/>
  <c r="R1784" i="25"/>
  <c r="R1783" i="25"/>
  <c r="R1782" i="25"/>
  <c r="R1781" i="25"/>
  <c r="R1780" i="25"/>
  <c r="R1779" i="25"/>
  <c r="R1778" i="25"/>
  <c r="R1777" i="25"/>
  <c r="R1776" i="25"/>
  <c r="R1775" i="25"/>
  <c r="R1774" i="25"/>
  <c r="R1773" i="25"/>
  <c r="R1772" i="25"/>
  <c r="R1771" i="25"/>
  <c r="R1770" i="25"/>
  <c r="R1769" i="25"/>
  <c r="R1768" i="25"/>
  <c r="R1767" i="25"/>
  <c r="R1766" i="25"/>
  <c r="R1765" i="25"/>
  <c r="R1764" i="25"/>
  <c r="R1763" i="25"/>
  <c r="R1762" i="25"/>
  <c r="R1761" i="25"/>
  <c r="R1760" i="25"/>
  <c r="R1759" i="25"/>
  <c r="R1758" i="25"/>
  <c r="R1757" i="25"/>
  <c r="R1756" i="25"/>
  <c r="R1755" i="25"/>
  <c r="R1754" i="25"/>
  <c r="R1753" i="25"/>
  <c r="R1752" i="25"/>
  <c r="R1751" i="25"/>
  <c r="R1750" i="25"/>
  <c r="R1749" i="25"/>
  <c r="R1748" i="25"/>
  <c r="R1747" i="25"/>
  <c r="R1746" i="25"/>
  <c r="R1745" i="25"/>
  <c r="R1744" i="25"/>
  <c r="R1743" i="25"/>
  <c r="R1742" i="25"/>
  <c r="R1741" i="25"/>
  <c r="R1740" i="25"/>
  <c r="R1739" i="25"/>
  <c r="R1738" i="25"/>
  <c r="R1737" i="25"/>
  <c r="R1736" i="25"/>
  <c r="R1735" i="25"/>
  <c r="R1734" i="25"/>
  <c r="R1733" i="25"/>
  <c r="R1732" i="25"/>
  <c r="R1731" i="25"/>
  <c r="R1730" i="25"/>
  <c r="R1729" i="25"/>
  <c r="R1728" i="25"/>
  <c r="R1727" i="25"/>
  <c r="R1726" i="25"/>
  <c r="R1725" i="25"/>
  <c r="R1724" i="25"/>
  <c r="R1723" i="25"/>
  <c r="R1722" i="25"/>
  <c r="R1721" i="25"/>
  <c r="R1720" i="25"/>
  <c r="R1719" i="25"/>
  <c r="R1718" i="25"/>
  <c r="R1717" i="25"/>
  <c r="R1716" i="25"/>
  <c r="R1715" i="25"/>
  <c r="R1714" i="25"/>
  <c r="R1713" i="25"/>
  <c r="R1712" i="25"/>
  <c r="R1711" i="25"/>
  <c r="R1710" i="25"/>
  <c r="R1709" i="25"/>
  <c r="R1708" i="25"/>
  <c r="R1707" i="25"/>
  <c r="R1706" i="25"/>
  <c r="R1705" i="25"/>
  <c r="R1704" i="25"/>
  <c r="R1703" i="25"/>
  <c r="R1702" i="25"/>
  <c r="R1701" i="25"/>
  <c r="R1700" i="25"/>
  <c r="R1699" i="25"/>
  <c r="R1698" i="25"/>
  <c r="R1697" i="25"/>
  <c r="R1696" i="25"/>
  <c r="R1695" i="25"/>
  <c r="R1694" i="25"/>
  <c r="R1693" i="25"/>
  <c r="R1692" i="25"/>
  <c r="R1691" i="25"/>
  <c r="R1690" i="25"/>
  <c r="R1689" i="25"/>
  <c r="R1688" i="25"/>
  <c r="R1687" i="25"/>
  <c r="R1686" i="25"/>
  <c r="R1685" i="25"/>
  <c r="R1684" i="25"/>
  <c r="R1683" i="25"/>
  <c r="R1682" i="25"/>
  <c r="R1681" i="25"/>
  <c r="R1680" i="25"/>
  <c r="R1679" i="25"/>
  <c r="R1678" i="25"/>
  <c r="R1677" i="25"/>
  <c r="R1676" i="25"/>
  <c r="R1675" i="25"/>
  <c r="R1674" i="25"/>
  <c r="R1673" i="25"/>
  <c r="R1672" i="25"/>
  <c r="R1671" i="25"/>
  <c r="R1670" i="25"/>
  <c r="R1669" i="25"/>
  <c r="R1668" i="25"/>
  <c r="R1667" i="25"/>
  <c r="R1666" i="25"/>
  <c r="R1665" i="25"/>
  <c r="R1664" i="25"/>
  <c r="R1663" i="25"/>
  <c r="R1662" i="25"/>
  <c r="R1661" i="25"/>
  <c r="R1660" i="25"/>
  <c r="R1659" i="25"/>
  <c r="R1658" i="25"/>
  <c r="R1657" i="25"/>
  <c r="R1656" i="25"/>
  <c r="R1655" i="25"/>
  <c r="R1654" i="25"/>
  <c r="R1653" i="25"/>
  <c r="R1652" i="25"/>
  <c r="R1651" i="25"/>
  <c r="R1650" i="25"/>
  <c r="R1649" i="25"/>
  <c r="R1648" i="25"/>
  <c r="R1647" i="25"/>
  <c r="R1646" i="25"/>
  <c r="R1645" i="25"/>
  <c r="R1644" i="25"/>
  <c r="R1643" i="25"/>
  <c r="R1642" i="25"/>
  <c r="R1641" i="25"/>
  <c r="R1640" i="25"/>
  <c r="R1639" i="25"/>
  <c r="R1638" i="25"/>
  <c r="R1637" i="25"/>
  <c r="R1636" i="25"/>
  <c r="R1635" i="25"/>
  <c r="R1634" i="25"/>
  <c r="R1633" i="25"/>
  <c r="R1632" i="25"/>
  <c r="R1631" i="25"/>
  <c r="R1630" i="25"/>
  <c r="R1629" i="25"/>
  <c r="R1628" i="25"/>
  <c r="R1627" i="25"/>
  <c r="R1626" i="25"/>
  <c r="R1625" i="25"/>
  <c r="R1624" i="25"/>
  <c r="R1623" i="25"/>
  <c r="R1622" i="25"/>
  <c r="R1621" i="25"/>
  <c r="R1620" i="25"/>
  <c r="R1619" i="25"/>
  <c r="R1618" i="25"/>
  <c r="R1617" i="25"/>
  <c r="R1616" i="25"/>
  <c r="R1615" i="25"/>
  <c r="R1614" i="25"/>
  <c r="R1613" i="25"/>
  <c r="R1612" i="25"/>
  <c r="R1611" i="25"/>
  <c r="R1610" i="25"/>
  <c r="R1609" i="25"/>
  <c r="R1608" i="25"/>
  <c r="R1607" i="25"/>
  <c r="R1606" i="25"/>
  <c r="R1605" i="25"/>
  <c r="R1604" i="25"/>
  <c r="R1603" i="25"/>
  <c r="R1602" i="25"/>
  <c r="R1601" i="25"/>
  <c r="R1600" i="25"/>
  <c r="R1599" i="25"/>
  <c r="R1598" i="25"/>
  <c r="R1597" i="25"/>
  <c r="R1596" i="25"/>
  <c r="R1595" i="25"/>
  <c r="R1594" i="25"/>
  <c r="R1593" i="25"/>
  <c r="R1592" i="25"/>
  <c r="R1591" i="25"/>
  <c r="R1590" i="25"/>
  <c r="R1589" i="25"/>
  <c r="R1588" i="25"/>
  <c r="R1587" i="25"/>
  <c r="R1586" i="25"/>
  <c r="R1585" i="25"/>
  <c r="R1584" i="25"/>
  <c r="R1583" i="25"/>
  <c r="R1582" i="25"/>
  <c r="R1581" i="25"/>
  <c r="R1580" i="25"/>
  <c r="R1579" i="25"/>
  <c r="R1578" i="25"/>
  <c r="R1577" i="25"/>
  <c r="R1576" i="25"/>
  <c r="R1575" i="25"/>
  <c r="R1574" i="25"/>
  <c r="R1573" i="25"/>
  <c r="R1572" i="25"/>
  <c r="R1571" i="25"/>
  <c r="R1570" i="25"/>
  <c r="R1569" i="25"/>
  <c r="R1568" i="25"/>
  <c r="R1567" i="25"/>
  <c r="R1566" i="25"/>
  <c r="R1565" i="25"/>
  <c r="R1564" i="25"/>
  <c r="R1563" i="25"/>
  <c r="R1562" i="25"/>
  <c r="R1561" i="25"/>
  <c r="R1560" i="25"/>
  <c r="R1559" i="25"/>
  <c r="R1558" i="25"/>
  <c r="R1557" i="25"/>
  <c r="R1556" i="25"/>
  <c r="R1555" i="25"/>
  <c r="R1554" i="25"/>
  <c r="R1553" i="25"/>
  <c r="R1552" i="25"/>
  <c r="R1551" i="25"/>
  <c r="R1550" i="25"/>
  <c r="R1549" i="25"/>
  <c r="R1548" i="25"/>
  <c r="R1547" i="25"/>
  <c r="R1546" i="25"/>
  <c r="R1545" i="25"/>
  <c r="R1544" i="25"/>
  <c r="R1543" i="25"/>
  <c r="R1542" i="25"/>
  <c r="R1541" i="25"/>
  <c r="R1540" i="25"/>
  <c r="R1539" i="25"/>
  <c r="R1538" i="25"/>
  <c r="R1537" i="25"/>
  <c r="R1536" i="25"/>
  <c r="R1535" i="25"/>
  <c r="R1534" i="25"/>
  <c r="R1533" i="25"/>
  <c r="R1532" i="25"/>
  <c r="R1531" i="25"/>
  <c r="R1530" i="25"/>
  <c r="R1529" i="25"/>
  <c r="R1528" i="25"/>
  <c r="R1527" i="25"/>
  <c r="R1526" i="25"/>
  <c r="R1525" i="25"/>
  <c r="R1524" i="25"/>
  <c r="R1523" i="25"/>
  <c r="R1522" i="25"/>
  <c r="R1521" i="25"/>
  <c r="R1520" i="25"/>
  <c r="R1519" i="25"/>
  <c r="R1518" i="25"/>
  <c r="R1517" i="25"/>
  <c r="R1516" i="25"/>
  <c r="R1515" i="25"/>
  <c r="R1514" i="25"/>
  <c r="R1513" i="25"/>
  <c r="R1512" i="25"/>
  <c r="R1511" i="25"/>
  <c r="R1510" i="25"/>
  <c r="R1509" i="25"/>
  <c r="R1508" i="25"/>
  <c r="R1507" i="25"/>
  <c r="R1506" i="25"/>
  <c r="R1505" i="25"/>
  <c r="R1504" i="25"/>
  <c r="R1503" i="25"/>
  <c r="R1502" i="25"/>
  <c r="R1501" i="25"/>
  <c r="R1500" i="25"/>
  <c r="R1499" i="25"/>
  <c r="R1498" i="25"/>
  <c r="R1497" i="25"/>
  <c r="R1496" i="25"/>
  <c r="R1495" i="25"/>
  <c r="R1494" i="25"/>
  <c r="R1493" i="25"/>
  <c r="R1492" i="25"/>
  <c r="R1491" i="25"/>
  <c r="R1490" i="25"/>
  <c r="R1489" i="25"/>
  <c r="R1488" i="25"/>
  <c r="R1487" i="25"/>
  <c r="R1486" i="25"/>
  <c r="R1485" i="25"/>
  <c r="R1484" i="25"/>
  <c r="R1483" i="25"/>
  <c r="R1482" i="25"/>
  <c r="R1481" i="25"/>
  <c r="R1480" i="25"/>
  <c r="R1479" i="25"/>
  <c r="R1478" i="25"/>
  <c r="R1477" i="25"/>
  <c r="R1476" i="25"/>
  <c r="R1475" i="25"/>
  <c r="R1474" i="25"/>
  <c r="R1473" i="25"/>
  <c r="R1472" i="25"/>
  <c r="R1471" i="25"/>
  <c r="R1470" i="25"/>
  <c r="R1469" i="25"/>
  <c r="R1468" i="25"/>
  <c r="R1467" i="25"/>
  <c r="R1466" i="25"/>
  <c r="R1465" i="25"/>
  <c r="R1464" i="25"/>
  <c r="R1463" i="25"/>
  <c r="R1462" i="25"/>
  <c r="R1461" i="25"/>
  <c r="R1460" i="25"/>
  <c r="R1459" i="25"/>
  <c r="R1458" i="25"/>
  <c r="R1457" i="25"/>
  <c r="R1456" i="25"/>
  <c r="R1455" i="25"/>
  <c r="R1454" i="25"/>
  <c r="R1453" i="25"/>
  <c r="R1452" i="25"/>
  <c r="R1451" i="25"/>
  <c r="R1450" i="25"/>
  <c r="R1449" i="25"/>
  <c r="R1448" i="25"/>
  <c r="R1447" i="25"/>
  <c r="R1446" i="25"/>
  <c r="R1445" i="25"/>
  <c r="R1444" i="25"/>
  <c r="R1443" i="25"/>
  <c r="R1442" i="25"/>
  <c r="R1441" i="25"/>
  <c r="R1440" i="25"/>
  <c r="R1439" i="25"/>
  <c r="R1438" i="25"/>
  <c r="R1437" i="25"/>
  <c r="R1436" i="25"/>
  <c r="R1435" i="25"/>
  <c r="R1434" i="25"/>
  <c r="R1433" i="25"/>
  <c r="R1432" i="25"/>
  <c r="R1431" i="25"/>
  <c r="R1430" i="25"/>
  <c r="R1429" i="25"/>
  <c r="R1428" i="25"/>
  <c r="R1427" i="25"/>
  <c r="R1426" i="25"/>
  <c r="R1425" i="25"/>
  <c r="R1424" i="25"/>
  <c r="R1423" i="25"/>
  <c r="R1422" i="25"/>
  <c r="R1421" i="25"/>
  <c r="R1420" i="25"/>
  <c r="R1419" i="25"/>
  <c r="R1418" i="25"/>
  <c r="R1417" i="25"/>
  <c r="R1416" i="25"/>
  <c r="R1415" i="25"/>
  <c r="R1414" i="25"/>
  <c r="R1413" i="25"/>
  <c r="R1412" i="25"/>
  <c r="R1411" i="25"/>
  <c r="R1410" i="25"/>
  <c r="R1409" i="25"/>
  <c r="R1408" i="25"/>
  <c r="R1407" i="25"/>
  <c r="R1406" i="25"/>
  <c r="R1405" i="25"/>
  <c r="R1404" i="25"/>
  <c r="R1403" i="25"/>
  <c r="R1402" i="25"/>
  <c r="R1401" i="25"/>
  <c r="R1400" i="25"/>
  <c r="R1399" i="25"/>
  <c r="R1398" i="25"/>
  <c r="R1397" i="25"/>
  <c r="R1396" i="25"/>
  <c r="R1395" i="25"/>
  <c r="R1394" i="25"/>
  <c r="R1393" i="25"/>
  <c r="R1392" i="25"/>
  <c r="R1391" i="25"/>
  <c r="R1390" i="25"/>
  <c r="R1389" i="25"/>
  <c r="R1388" i="25"/>
  <c r="R1387" i="25"/>
  <c r="R1386" i="25"/>
  <c r="R1385" i="25"/>
  <c r="R1384" i="25"/>
  <c r="R1383" i="25"/>
  <c r="R1382" i="25"/>
  <c r="R1381" i="25"/>
  <c r="R1380" i="25"/>
  <c r="R1379" i="25"/>
  <c r="R1378" i="25"/>
  <c r="R1377" i="25"/>
  <c r="R1376" i="25"/>
  <c r="R1375" i="25"/>
  <c r="R1374" i="25"/>
  <c r="R1373" i="25"/>
  <c r="R1372" i="25"/>
  <c r="R1371" i="25"/>
  <c r="R1370" i="25"/>
  <c r="R1369" i="25"/>
  <c r="R1368" i="25"/>
  <c r="R1367" i="25"/>
  <c r="R1366" i="25"/>
  <c r="R1365" i="25"/>
  <c r="R1364" i="25"/>
  <c r="R1363" i="25"/>
  <c r="R1362" i="25"/>
  <c r="R1361" i="25"/>
  <c r="R1360" i="25"/>
  <c r="R1359" i="25"/>
  <c r="R1358" i="25"/>
  <c r="R1357" i="25"/>
  <c r="R1356" i="25"/>
  <c r="R1355" i="25"/>
  <c r="R1354" i="25"/>
  <c r="R1353" i="25"/>
  <c r="R1352" i="25"/>
  <c r="R1351" i="25"/>
  <c r="R1350" i="25"/>
  <c r="R1349" i="25"/>
  <c r="R1348" i="25"/>
  <c r="R1347" i="25"/>
  <c r="R1346" i="25"/>
  <c r="R1345" i="25"/>
  <c r="R1344" i="25"/>
  <c r="R1343" i="25"/>
  <c r="R1342" i="25"/>
  <c r="R1341" i="25"/>
  <c r="R1340" i="25"/>
  <c r="R1339" i="25"/>
  <c r="R1338" i="25"/>
  <c r="R1337" i="25"/>
  <c r="R1336" i="25"/>
  <c r="R1335" i="25"/>
  <c r="R1334" i="25"/>
  <c r="R1333" i="25"/>
  <c r="R1332" i="25"/>
  <c r="R1331" i="25"/>
  <c r="R1330" i="25"/>
  <c r="R1329" i="25"/>
  <c r="R1328" i="25"/>
  <c r="R1327" i="25"/>
  <c r="R1326" i="25"/>
  <c r="R1325" i="25"/>
  <c r="R1324" i="25"/>
  <c r="R1323" i="25"/>
  <c r="R1322" i="25"/>
  <c r="R1321" i="25"/>
  <c r="R1320" i="25"/>
  <c r="R1319" i="25"/>
  <c r="R1318" i="25"/>
  <c r="R1317" i="25"/>
  <c r="R1316" i="25"/>
  <c r="R1315" i="25"/>
  <c r="R1314" i="25"/>
  <c r="R1313" i="25"/>
  <c r="R1312" i="25"/>
  <c r="R1311" i="25"/>
  <c r="R1310" i="25"/>
  <c r="R1309" i="25"/>
  <c r="R1308" i="25"/>
  <c r="R1307" i="25"/>
  <c r="R1306" i="25"/>
  <c r="R1305" i="25"/>
  <c r="R1304" i="25"/>
  <c r="R1303" i="25"/>
  <c r="R1302" i="25"/>
  <c r="R1301" i="25"/>
  <c r="R1300" i="25"/>
  <c r="R1299" i="25"/>
  <c r="R1298" i="25"/>
  <c r="R1297" i="25"/>
  <c r="R1296" i="25"/>
  <c r="R1295" i="25"/>
  <c r="R1294" i="25"/>
  <c r="R1293" i="25"/>
  <c r="R1292" i="25"/>
  <c r="R1291" i="25"/>
  <c r="R1290" i="25"/>
  <c r="R1289" i="25"/>
  <c r="R1288" i="25"/>
  <c r="R1287" i="25"/>
  <c r="R1286" i="25"/>
  <c r="R1285" i="25"/>
  <c r="R1284" i="25"/>
  <c r="R1283" i="25"/>
  <c r="R1282" i="25"/>
  <c r="R1281" i="25"/>
  <c r="R1280" i="25"/>
  <c r="R1279" i="25"/>
  <c r="R1278" i="25"/>
  <c r="R1277" i="25"/>
  <c r="R1276" i="25"/>
  <c r="R1275" i="25"/>
  <c r="R1274" i="25"/>
  <c r="R1273" i="25"/>
  <c r="R1272" i="25"/>
  <c r="R1271" i="25"/>
  <c r="R1270" i="25"/>
  <c r="R1269" i="25"/>
  <c r="R1268" i="25"/>
  <c r="R1267" i="25"/>
  <c r="R1266" i="25"/>
  <c r="R1265" i="25"/>
  <c r="R1264" i="25"/>
  <c r="R1263" i="25"/>
  <c r="R1262" i="25"/>
  <c r="R1261" i="25"/>
  <c r="R1260" i="25"/>
  <c r="R1259" i="25"/>
  <c r="R1258" i="25"/>
  <c r="R1257" i="25"/>
  <c r="R1256" i="25"/>
  <c r="R1255" i="25"/>
  <c r="R1254" i="25"/>
  <c r="R1253" i="25"/>
  <c r="R1252" i="25"/>
  <c r="R1251" i="25"/>
  <c r="R1250" i="25"/>
  <c r="R1249" i="25"/>
  <c r="R1248" i="25"/>
  <c r="R1247" i="25"/>
  <c r="R1246" i="25"/>
  <c r="R1245" i="25"/>
  <c r="R1244" i="25"/>
  <c r="R1243" i="25"/>
  <c r="R1242" i="25"/>
  <c r="R1241" i="25"/>
  <c r="R1240" i="25"/>
  <c r="R1239" i="25"/>
  <c r="R1238" i="25"/>
  <c r="R1237" i="25"/>
  <c r="R1236" i="25"/>
  <c r="R1235" i="25"/>
  <c r="R1234" i="25"/>
  <c r="R1233" i="25"/>
  <c r="R1232" i="25"/>
  <c r="R1231" i="25"/>
  <c r="R1230" i="25"/>
  <c r="R1229" i="25"/>
  <c r="R1228" i="25"/>
  <c r="R1227" i="25"/>
  <c r="R1226" i="25"/>
  <c r="R1225" i="25"/>
  <c r="R1224" i="25"/>
  <c r="R1223" i="25"/>
  <c r="R1222" i="25"/>
  <c r="R1221" i="25"/>
  <c r="R1220" i="25"/>
  <c r="R1219" i="25"/>
  <c r="R1218" i="25"/>
  <c r="R1217" i="25"/>
  <c r="R1216" i="25"/>
  <c r="R1215" i="25"/>
  <c r="R1214" i="25"/>
  <c r="R1213" i="25"/>
  <c r="R1212" i="25"/>
  <c r="R1211" i="25"/>
  <c r="R1210" i="25"/>
  <c r="R1209" i="25"/>
  <c r="R1208" i="25"/>
  <c r="R1207" i="25"/>
  <c r="R1206" i="25"/>
  <c r="R1205" i="25"/>
  <c r="R1204" i="25"/>
  <c r="R1203" i="25"/>
  <c r="R1202" i="25"/>
  <c r="R1201" i="25"/>
  <c r="R1200" i="25"/>
  <c r="R1199" i="25"/>
  <c r="R1198" i="25"/>
  <c r="R1197" i="25"/>
  <c r="R1196" i="25"/>
  <c r="R1195" i="25"/>
  <c r="R1194" i="25"/>
  <c r="R1193" i="25"/>
  <c r="R1192" i="25"/>
  <c r="R1191" i="25"/>
  <c r="R1190" i="25"/>
  <c r="R1189" i="25"/>
  <c r="R1188" i="25"/>
  <c r="R1187" i="25"/>
  <c r="R1186" i="25"/>
  <c r="R1185" i="25"/>
  <c r="R1184" i="25"/>
  <c r="R1183" i="25"/>
  <c r="R1182" i="25"/>
  <c r="R1181" i="25"/>
  <c r="R1180" i="25"/>
  <c r="R1179" i="25"/>
  <c r="R1178" i="25"/>
  <c r="R1177" i="25"/>
  <c r="R1176" i="25"/>
  <c r="R1175" i="25"/>
  <c r="R1174" i="25"/>
  <c r="R1173" i="25"/>
  <c r="R1172" i="25"/>
  <c r="R1171" i="25"/>
  <c r="R1170" i="25"/>
  <c r="R1169" i="25"/>
  <c r="R1168" i="25"/>
  <c r="R1167" i="25"/>
  <c r="R1166" i="25"/>
  <c r="R1165" i="25"/>
  <c r="R1164" i="25"/>
  <c r="R1163" i="25"/>
  <c r="R1162" i="25"/>
  <c r="R1161" i="25"/>
  <c r="R1160" i="25"/>
  <c r="R1159" i="25"/>
  <c r="R1158" i="25"/>
  <c r="R1157" i="25"/>
  <c r="R1156" i="25"/>
  <c r="R1155" i="25"/>
  <c r="R1154" i="25"/>
  <c r="R1153" i="25"/>
  <c r="R1152" i="25"/>
  <c r="R1151" i="25"/>
  <c r="R1150" i="25"/>
  <c r="R1149" i="25"/>
  <c r="R1148" i="25"/>
  <c r="R1147" i="25"/>
  <c r="R1146" i="25"/>
  <c r="R1145" i="25"/>
  <c r="R1144" i="25"/>
  <c r="R1143" i="25"/>
  <c r="R1142" i="25"/>
  <c r="R1141" i="25"/>
  <c r="R1140" i="25"/>
  <c r="R1139" i="25"/>
  <c r="R1138" i="25"/>
  <c r="R1137" i="25"/>
  <c r="R1136" i="25"/>
  <c r="R1135" i="25"/>
  <c r="R1134" i="25"/>
  <c r="R1133" i="25"/>
  <c r="R1132" i="25"/>
  <c r="R1131" i="25"/>
  <c r="R1130" i="25"/>
  <c r="R1129" i="25"/>
  <c r="R1128" i="25"/>
  <c r="R1127" i="25"/>
  <c r="R1126" i="25"/>
  <c r="R1125" i="25"/>
  <c r="R1124" i="25"/>
  <c r="R1123" i="25"/>
  <c r="R1122" i="25"/>
  <c r="R1121" i="25"/>
  <c r="R1120" i="25"/>
  <c r="R1119" i="25"/>
  <c r="R1118" i="25"/>
  <c r="R1117" i="25"/>
  <c r="R1116" i="25"/>
  <c r="R1115" i="25"/>
  <c r="R1114" i="25"/>
  <c r="R1113" i="25"/>
  <c r="R1112" i="25"/>
  <c r="R1111" i="25"/>
  <c r="R1110" i="25"/>
  <c r="R1109" i="25"/>
  <c r="R1108" i="25"/>
  <c r="R1107" i="25"/>
  <c r="R1106" i="25"/>
  <c r="R1105" i="25"/>
  <c r="R1104" i="25"/>
  <c r="R1103" i="25"/>
  <c r="R1102" i="25"/>
  <c r="R1101" i="25"/>
  <c r="R1100" i="25"/>
  <c r="R1099" i="25"/>
  <c r="R1098" i="25"/>
  <c r="R1097" i="25"/>
  <c r="R1096" i="25"/>
  <c r="R1095" i="25"/>
  <c r="R1094" i="25"/>
  <c r="R1093" i="25"/>
  <c r="R1092" i="25"/>
  <c r="R1091" i="25"/>
  <c r="R1090" i="25"/>
  <c r="R1089" i="25"/>
  <c r="R1088" i="25"/>
  <c r="R1087" i="25"/>
  <c r="R1086" i="25"/>
  <c r="R1085" i="25"/>
  <c r="R1084" i="25"/>
  <c r="R1083" i="25"/>
  <c r="R1082" i="25"/>
  <c r="R1081" i="25"/>
  <c r="R1080" i="25"/>
  <c r="R1079" i="25"/>
  <c r="R1078" i="25"/>
  <c r="R1077" i="25"/>
  <c r="R1076" i="25"/>
  <c r="R1075" i="25"/>
  <c r="R1074" i="25"/>
  <c r="R1073" i="25"/>
  <c r="R1072" i="25"/>
  <c r="R1071" i="25"/>
  <c r="R1070" i="25"/>
  <c r="R1069" i="25"/>
  <c r="R1068" i="25"/>
  <c r="R1067" i="25"/>
  <c r="R1066" i="25"/>
  <c r="R1065" i="25"/>
  <c r="R1064" i="25"/>
  <c r="R1063" i="25"/>
  <c r="R1062" i="25"/>
  <c r="R1061" i="25"/>
  <c r="R1060" i="25"/>
  <c r="R1059" i="25"/>
  <c r="R1058" i="25"/>
  <c r="R1057" i="25"/>
  <c r="R1056" i="25"/>
  <c r="R1055" i="25"/>
  <c r="R1054" i="25"/>
  <c r="R1053" i="25"/>
  <c r="R1052" i="25"/>
  <c r="R1051" i="25"/>
  <c r="R1050" i="25"/>
  <c r="R1049" i="25"/>
  <c r="R1048" i="25"/>
  <c r="R1047" i="25"/>
  <c r="R1046" i="25"/>
  <c r="R1045" i="25"/>
  <c r="R1044" i="25"/>
  <c r="R1043" i="25"/>
  <c r="R1042" i="25"/>
  <c r="R1041" i="25"/>
  <c r="R1040" i="25"/>
  <c r="R1039" i="25"/>
  <c r="R1038" i="25"/>
  <c r="R1037" i="25"/>
  <c r="R1036" i="25"/>
  <c r="R1035" i="25"/>
  <c r="R1034" i="25"/>
  <c r="R1033" i="25"/>
  <c r="R1032" i="25"/>
  <c r="R1031" i="25"/>
  <c r="R1030" i="25"/>
  <c r="R1029" i="25"/>
  <c r="R1028" i="25"/>
  <c r="R1027" i="25"/>
  <c r="R1026" i="25"/>
  <c r="R1025" i="25"/>
  <c r="R1024" i="25"/>
  <c r="R1023" i="25"/>
  <c r="R1022" i="25"/>
  <c r="R1021" i="25"/>
  <c r="R1020" i="25"/>
  <c r="R1019" i="25"/>
  <c r="R1018" i="25"/>
  <c r="R1017" i="25"/>
  <c r="R1016" i="25"/>
  <c r="R1015" i="25"/>
  <c r="R1014" i="25"/>
  <c r="R1013" i="25"/>
  <c r="R1012" i="25"/>
  <c r="R1011" i="25"/>
  <c r="R1010" i="25"/>
  <c r="R1009" i="25"/>
  <c r="R1008" i="25"/>
  <c r="R1007" i="25"/>
  <c r="R1006" i="25"/>
  <c r="R1005" i="25"/>
  <c r="R1004" i="25"/>
  <c r="R1003" i="25"/>
  <c r="R1002" i="25"/>
  <c r="R1001" i="25"/>
  <c r="R1000" i="25"/>
  <c r="R999" i="25"/>
  <c r="R998" i="25"/>
  <c r="R997" i="25"/>
  <c r="R996" i="25"/>
  <c r="R995" i="25"/>
  <c r="R994" i="25"/>
  <c r="R993" i="25"/>
  <c r="R992" i="25"/>
  <c r="R991" i="25"/>
  <c r="R990" i="25"/>
  <c r="R989" i="25"/>
  <c r="R988" i="25"/>
  <c r="R987" i="25"/>
  <c r="R986" i="25"/>
  <c r="R985" i="25"/>
  <c r="R984" i="25"/>
  <c r="R983" i="25"/>
  <c r="R982" i="25"/>
  <c r="R981" i="25"/>
  <c r="R980" i="25"/>
  <c r="R979" i="25"/>
  <c r="R978" i="25"/>
  <c r="R977" i="25"/>
  <c r="R976" i="25"/>
  <c r="R975" i="25"/>
  <c r="R974" i="25"/>
  <c r="R973" i="25"/>
  <c r="R972" i="25"/>
  <c r="R971" i="25"/>
  <c r="R970" i="25"/>
  <c r="R969" i="25"/>
  <c r="R968" i="25"/>
  <c r="R967" i="25"/>
  <c r="R966" i="25"/>
  <c r="R965" i="25"/>
  <c r="R964" i="25"/>
  <c r="R963" i="25"/>
  <c r="R962" i="25"/>
  <c r="R961" i="25"/>
  <c r="R960" i="25"/>
  <c r="R959" i="25"/>
  <c r="R958" i="25"/>
  <c r="R957" i="25"/>
  <c r="R956" i="25"/>
  <c r="R955" i="25"/>
  <c r="R954" i="25"/>
  <c r="R953" i="25"/>
  <c r="R952" i="25"/>
  <c r="R951" i="25"/>
  <c r="R950" i="25"/>
  <c r="R949" i="25"/>
  <c r="R948" i="25"/>
  <c r="R947" i="25"/>
  <c r="R946" i="25"/>
  <c r="R945" i="25"/>
  <c r="R944" i="25"/>
  <c r="R943" i="25"/>
  <c r="R942" i="25"/>
  <c r="R941" i="25"/>
  <c r="R940" i="25"/>
  <c r="R939" i="25"/>
  <c r="R938" i="25"/>
  <c r="R937" i="25"/>
  <c r="R936" i="25"/>
  <c r="R935" i="25"/>
  <c r="R934" i="25"/>
  <c r="R933" i="25"/>
  <c r="R932" i="25"/>
  <c r="R931" i="25"/>
  <c r="R930" i="25"/>
  <c r="R929" i="25"/>
  <c r="R928" i="25"/>
  <c r="R927" i="25"/>
  <c r="R926" i="25"/>
  <c r="R925" i="25"/>
  <c r="R924" i="25"/>
  <c r="R923" i="25"/>
  <c r="R922" i="25"/>
  <c r="R921" i="25"/>
  <c r="R920" i="25"/>
  <c r="R919" i="25"/>
  <c r="R918" i="25"/>
  <c r="R917" i="25"/>
  <c r="R916" i="25"/>
  <c r="R915" i="25"/>
  <c r="R914" i="25"/>
  <c r="R913" i="25"/>
  <c r="R912" i="25"/>
  <c r="R911" i="25"/>
  <c r="R910" i="25"/>
  <c r="R909" i="25"/>
  <c r="R908" i="25"/>
  <c r="R907" i="25"/>
  <c r="R906" i="25"/>
  <c r="R905" i="25"/>
  <c r="R904" i="25"/>
  <c r="R903" i="25"/>
  <c r="R902" i="25"/>
  <c r="R901" i="25"/>
  <c r="R900" i="25"/>
  <c r="R899" i="25"/>
  <c r="R898" i="25"/>
  <c r="R897" i="25"/>
  <c r="R896" i="25"/>
  <c r="R895" i="25"/>
  <c r="R894" i="25"/>
  <c r="R893" i="25"/>
  <c r="R892" i="25"/>
  <c r="R891" i="25"/>
  <c r="R890" i="25"/>
  <c r="R889" i="25"/>
  <c r="R888" i="25"/>
  <c r="R887" i="25"/>
  <c r="R886" i="25"/>
  <c r="R885" i="25"/>
  <c r="R884" i="25"/>
  <c r="R883" i="25"/>
  <c r="R882" i="25"/>
  <c r="R881" i="25"/>
  <c r="R880" i="25"/>
  <c r="R879" i="25"/>
  <c r="R878" i="25"/>
  <c r="R877" i="25"/>
  <c r="R876" i="25"/>
  <c r="R875" i="25"/>
  <c r="R874" i="25"/>
  <c r="R873" i="25"/>
  <c r="R872" i="25"/>
  <c r="R871" i="25"/>
  <c r="R870" i="25"/>
  <c r="R869" i="25"/>
  <c r="R868" i="25"/>
  <c r="R867" i="25"/>
  <c r="R866" i="25"/>
  <c r="R865" i="25"/>
  <c r="R864" i="25"/>
  <c r="R863" i="25"/>
  <c r="R862" i="25"/>
  <c r="R861" i="25"/>
  <c r="R860" i="25"/>
  <c r="R859" i="25"/>
  <c r="R858" i="25"/>
  <c r="R857" i="25"/>
  <c r="R856" i="25"/>
  <c r="R855" i="25"/>
  <c r="R854" i="25"/>
  <c r="R853" i="25"/>
  <c r="R852" i="25"/>
  <c r="R851" i="25"/>
  <c r="R850" i="25"/>
  <c r="R849" i="25"/>
  <c r="R848" i="25"/>
  <c r="R847" i="25"/>
  <c r="R846" i="25"/>
  <c r="R845" i="25"/>
  <c r="R844" i="25"/>
  <c r="R843" i="25"/>
  <c r="R842" i="25"/>
  <c r="R841" i="25"/>
  <c r="R840" i="25"/>
  <c r="R839" i="25"/>
  <c r="R838" i="25"/>
  <c r="R837" i="25"/>
  <c r="R836" i="25"/>
  <c r="R835" i="25"/>
  <c r="R834" i="25"/>
  <c r="R833" i="25"/>
  <c r="R832" i="25"/>
  <c r="R831" i="25"/>
  <c r="R830" i="25"/>
  <c r="R829" i="25"/>
  <c r="R828" i="25"/>
  <c r="R827" i="25"/>
  <c r="R826" i="25"/>
  <c r="R825" i="25"/>
  <c r="R824" i="25"/>
  <c r="R823" i="25"/>
  <c r="R822" i="25"/>
  <c r="R821" i="25"/>
  <c r="R820" i="25"/>
  <c r="R819" i="25"/>
  <c r="R818" i="25"/>
  <c r="R817" i="25"/>
  <c r="R816" i="25"/>
  <c r="R815" i="25"/>
  <c r="R814" i="25"/>
  <c r="R813" i="25"/>
  <c r="R812" i="25"/>
  <c r="R811" i="25"/>
  <c r="R810" i="25"/>
  <c r="R809" i="25"/>
  <c r="R808" i="25"/>
  <c r="R807" i="25"/>
  <c r="R806" i="25"/>
  <c r="R805" i="25"/>
  <c r="R804" i="25"/>
  <c r="R803" i="25"/>
  <c r="R802" i="25"/>
  <c r="R801" i="25"/>
  <c r="R800" i="25"/>
  <c r="R799" i="25"/>
  <c r="R798" i="25"/>
  <c r="R797" i="25"/>
  <c r="R796" i="25"/>
  <c r="R795" i="25"/>
  <c r="R794" i="25"/>
  <c r="R793" i="25"/>
  <c r="R792" i="25"/>
  <c r="R791" i="25"/>
  <c r="R790" i="25"/>
  <c r="R789" i="25"/>
  <c r="R788" i="25"/>
  <c r="R787" i="25"/>
  <c r="R786" i="25"/>
  <c r="R785" i="25"/>
  <c r="R784" i="25"/>
  <c r="R783" i="25"/>
  <c r="R782" i="25"/>
  <c r="R781" i="25"/>
  <c r="R780" i="25"/>
  <c r="R779" i="25"/>
  <c r="R778" i="25"/>
  <c r="R777" i="25"/>
  <c r="R776" i="25"/>
  <c r="R775" i="25"/>
  <c r="R774" i="25"/>
  <c r="R773" i="25"/>
  <c r="R772" i="25"/>
  <c r="R771" i="25"/>
  <c r="R770" i="25"/>
  <c r="R769" i="25"/>
  <c r="R768" i="25"/>
  <c r="R767" i="25"/>
  <c r="R766" i="25"/>
  <c r="R765" i="25"/>
  <c r="R764" i="25"/>
  <c r="R763" i="25"/>
  <c r="R762" i="25"/>
  <c r="R761" i="25"/>
  <c r="R760" i="25"/>
  <c r="R759" i="25"/>
  <c r="R758" i="25"/>
  <c r="R757" i="25"/>
  <c r="R756" i="25"/>
  <c r="R755" i="25"/>
  <c r="R754" i="25"/>
  <c r="R753" i="25"/>
  <c r="R752" i="25"/>
  <c r="R751" i="25"/>
  <c r="R750" i="25"/>
  <c r="R749" i="25"/>
  <c r="R748" i="25"/>
  <c r="R747" i="25"/>
  <c r="R746" i="25"/>
  <c r="R745" i="25"/>
  <c r="R744" i="25"/>
  <c r="R743" i="25"/>
  <c r="R742" i="25"/>
  <c r="R741" i="25"/>
  <c r="R740" i="25"/>
  <c r="R739" i="25"/>
  <c r="R738" i="25"/>
  <c r="R737" i="25"/>
  <c r="R736" i="25"/>
  <c r="R735" i="25"/>
  <c r="R734" i="25"/>
  <c r="R733" i="25"/>
  <c r="R732" i="25"/>
  <c r="R731" i="25"/>
  <c r="R730" i="25"/>
  <c r="R729" i="25"/>
  <c r="R728" i="25"/>
  <c r="R727" i="25"/>
  <c r="R726" i="25"/>
  <c r="R725" i="25"/>
  <c r="R724" i="25"/>
  <c r="R723" i="25"/>
  <c r="R722" i="25"/>
  <c r="R721" i="25"/>
  <c r="R720" i="25"/>
  <c r="R719" i="25"/>
  <c r="R718" i="25"/>
  <c r="R717" i="25"/>
  <c r="R716" i="25"/>
  <c r="R715" i="25"/>
  <c r="R714" i="25"/>
  <c r="R713" i="25"/>
  <c r="R712" i="25"/>
  <c r="R711" i="25"/>
  <c r="R710" i="25"/>
  <c r="R709" i="25"/>
  <c r="R708" i="25"/>
  <c r="R707" i="25"/>
  <c r="R706" i="25"/>
  <c r="R705" i="25"/>
  <c r="R704" i="25"/>
  <c r="R703" i="25"/>
  <c r="R702" i="25"/>
  <c r="R701" i="25"/>
  <c r="R700" i="25"/>
  <c r="R699" i="25"/>
  <c r="R698" i="25"/>
  <c r="R697" i="25"/>
  <c r="R696" i="25"/>
  <c r="R695" i="25"/>
  <c r="R694" i="25"/>
  <c r="R693" i="25"/>
  <c r="R692" i="25"/>
  <c r="R691" i="25"/>
  <c r="R690" i="25"/>
  <c r="R689" i="25"/>
  <c r="R688" i="25"/>
  <c r="R687" i="25"/>
  <c r="R686" i="25"/>
  <c r="R685" i="25"/>
  <c r="R684" i="25"/>
  <c r="R683" i="25"/>
  <c r="R682" i="25"/>
  <c r="R681" i="25"/>
  <c r="R680" i="25"/>
  <c r="R679" i="25"/>
  <c r="R678" i="25"/>
  <c r="R677" i="25"/>
  <c r="R676" i="25"/>
  <c r="R675" i="25"/>
  <c r="R674" i="25"/>
  <c r="R673" i="25"/>
  <c r="R672" i="25"/>
  <c r="R671" i="25"/>
  <c r="R670" i="25"/>
  <c r="R669" i="25"/>
  <c r="R668" i="25"/>
  <c r="R667" i="25"/>
  <c r="R666" i="25"/>
  <c r="R665" i="25"/>
  <c r="R664" i="25"/>
  <c r="R663" i="25"/>
  <c r="R662" i="25"/>
  <c r="R661" i="25"/>
  <c r="R660" i="25"/>
  <c r="R659" i="25"/>
  <c r="R658" i="25"/>
  <c r="R657" i="25"/>
  <c r="R656" i="25"/>
  <c r="R655" i="25"/>
  <c r="R654" i="25"/>
  <c r="R653" i="25"/>
  <c r="R652" i="25"/>
  <c r="R651" i="25"/>
  <c r="R650" i="25"/>
  <c r="R649" i="25"/>
  <c r="R648" i="25"/>
  <c r="R647" i="25"/>
  <c r="R646" i="25"/>
  <c r="R645" i="25"/>
  <c r="R644" i="25"/>
  <c r="R643" i="25"/>
  <c r="R642" i="25"/>
  <c r="R641" i="25"/>
  <c r="R640" i="25"/>
  <c r="R639" i="25"/>
  <c r="R638" i="25"/>
  <c r="R637" i="25"/>
  <c r="R636" i="25"/>
  <c r="R635" i="25"/>
  <c r="R634" i="25"/>
  <c r="R633" i="25"/>
  <c r="R632" i="25"/>
  <c r="R631" i="25"/>
  <c r="R630" i="25"/>
  <c r="R629" i="25"/>
  <c r="R628" i="25"/>
  <c r="R627" i="25"/>
  <c r="R626" i="25"/>
  <c r="R625" i="25"/>
  <c r="R624" i="25"/>
  <c r="R623" i="25"/>
  <c r="R622" i="25"/>
  <c r="R621" i="25"/>
  <c r="R620" i="25"/>
  <c r="R619" i="25"/>
  <c r="R618" i="25"/>
  <c r="R617" i="25"/>
  <c r="R616" i="25"/>
  <c r="R615" i="25"/>
  <c r="R614" i="25"/>
  <c r="R613" i="25"/>
  <c r="R612" i="25"/>
  <c r="R611" i="25"/>
  <c r="R610" i="25"/>
  <c r="R609" i="25"/>
  <c r="R608" i="25"/>
  <c r="R607" i="25"/>
  <c r="R606" i="25"/>
  <c r="R605" i="25"/>
  <c r="R604" i="25"/>
  <c r="R603" i="25"/>
  <c r="R602" i="25"/>
  <c r="R601" i="25"/>
  <c r="R600" i="25"/>
  <c r="R599" i="25"/>
  <c r="R598" i="25"/>
  <c r="R597" i="25"/>
  <c r="R596" i="25"/>
  <c r="R595" i="25"/>
  <c r="R594" i="25"/>
  <c r="R593" i="25"/>
  <c r="R592" i="25"/>
  <c r="R591" i="25"/>
  <c r="R590" i="25"/>
  <c r="R589" i="25"/>
  <c r="R588" i="25"/>
  <c r="R587" i="25"/>
  <c r="R586" i="25"/>
  <c r="R585" i="25"/>
  <c r="R584" i="25"/>
  <c r="R583" i="25"/>
  <c r="R582" i="25"/>
  <c r="R581" i="25"/>
  <c r="R580" i="25"/>
  <c r="R579" i="25"/>
  <c r="R578" i="25"/>
  <c r="R577" i="25"/>
  <c r="R576" i="25"/>
  <c r="R575" i="25"/>
  <c r="R574" i="25"/>
  <c r="R573" i="25"/>
  <c r="R572" i="25"/>
  <c r="R571" i="25"/>
  <c r="R570" i="25"/>
  <c r="R569" i="25"/>
  <c r="R568" i="25"/>
  <c r="R567" i="25"/>
  <c r="R566" i="25"/>
  <c r="R565" i="25"/>
  <c r="R564" i="25"/>
  <c r="R563" i="25"/>
  <c r="R562" i="25"/>
  <c r="R561" i="25"/>
  <c r="R560" i="25"/>
  <c r="R559" i="25"/>
  <c r="R558" i="25"/>
  <c r="R557" i="25"/>
  <c r="R556" i="25"/>
  <c r="R555" i="25"/>
  <c r="R554" i="25"/>
  <c r="R553" i="25"/>
  <c r="R552" i="25"/>
  <c r="R551" i="25"/>
  <c r="R550" i="25"/>
  <c r="R549" i="25"/>
  <c r="R548" i="25"/>
  <c r="R547" i="25"/>
  <c r="R546" i="25"/>
  <c r="R545" i="25"/>
  <c r="R544" i="25"/>
  <c r="R543" i="25"/>
  <c r="R542" i="25"/>
  <c r="R541" i="25"/>
  <c r="R540" i="25"/>
  <c r="R539" i="25"/>
  <c r="R538" i="25"/>
  <c r="R537" i="25"/>
  <c r="R536" i="25"/>
  <c r="R535" i="25"/>
  <c r="R534" i="25"/>
  <c r="R533" i="25"/>
  <c r="R532" i="25"/>
  <c r="R531" i="25"/>
  <c r="R530" i="25"/>
  <c r="R529" i="25"/>
  <c r="R528" i="25"/>
  <c r="R527" i="25"/>
  <c r="R526" i="25"/>
  <c r="R525" i="25"/>
  <c r="R524" i="25"/>
  <c r="R523" i="25"/>
  <c r="R522" i="25"/>
  <c r="R521" i="25"/>
  <c r="R520" i="25"/>
  <c r="R519" i="25"/>
  <c r="R518" i="25"/>
  <c r="R517" i="25"/>
  <c r="R516" i="25"/>
  <c r="R515" i="25"/>
  <c r="R514" i="25"/>
  <c r="R513" i="25"/>
  <c r="R512" i="25"/>
  <c r="R511" i="25"/>
  <c r="R510" i="25"/>
  <c r="R509" i="25"/>
  <c r="R508" i="25"/>
  <c r="R507" i="25"/>
  <c r="R506" i="25"/>
  <c r="R505" i="25"/>
  <c r="R504" i="25"/>
  <c r="R503" i="25"/>
  <c r="R502" i="25"/>
  <c r="R501" i="25"/>
  <c r="R500" i="25"/>
  <c r="R499" i="25"/>
  <c r="R498" i="25"/>
  <c r="R497" i="25"/>
  <c r="R496" i="25"/>
  <c r="R495" i="25"/>
  <c r="R494" i="25"/>
  <c r="R493" i="25"/>
  <c r="R492" i="25"/>
  <c r="R491" i="25"/>
  <c r="R490" i="25"/>
  <c r="R489" i="25"/>
  <c r="R488" i="25"/>
  <c r="R487" i="25"/>
  <c r="R486" i="25"/>
  <c r="R485" i="25"/>
  <c r="R484" i="25"/>
  <c r="R483" i="25"/>
  <c r="R482" i="25"/>
  <c r="R481" i="25"/>
  <c r="R480" i="25"/>
  <c r="R479" i="25"/>
  <c r="R478" i="25"/>
  <c r="R477" i="25"/>
  <c r="R476" i="25"/>
  <c r="R475" i="25"/>
  <c r="R474" i="25"/>
  <c r="R473" i="25"/>
  <c r="R472" i="25"/>
  <c r="R471" i="25"/>
  <c r="R470" i="25"/>
  <c r="R469" i="25"/>
  <c r="R468" i="25"/>
  <c r="R467" i="25"/>
  <c r="R466" i="25"/>
  <c r="R465" i="25"/>
  <c r="R464" i="25"/>
  <c r="R463" i="25"/>
  <c r="R462" i="25"/>
  <c r="R461" i="25"/>
  <c r="R460" i="25"/>
  <c r="R459" i="25"/>
  <c r="R458" i="25"/>
  <c r="R457" i="25"/>
  <c r="R456" i="25"/>
  <c r="R455" i="25"/>
  <c r="R454" i="25"/>
  <c r="R453" i="25"/>
  <c r="R452" i="25"/>
  <c r="R451" i="25"/>
  <c r="R450" i="25"/>
  <c r="R449" i="25"/>
  <c r="R448" i="25"/>
  <c r="R447" i="25"/>
  <c r="R446" i="25"/>
  <c r="R445" i="25"/>
  <c r="R444" i="25"/>
  <c r="R443" i="25"/>
  <c r="R442" i="25"/>
  <c r="R441" i="25"/>
  <c r="R440" i="25"/>
  <c r="R439" i="25"/>
  <c r="R438" i="25"/>
  <c r="R437" i="25"/>
  <c r="R436" i="25"/>
  <c r="R435" i="25"/>
  <c r="R434" i="25"/>
  <c r="R433" i="25"/>
  <c r="R432" i="25"/>
  <c r="R431" i="25"/>
  <c r="R430" i="25"/>
  <c r="R429" i="25"/>
  <c r="R428" i="25"/>
  <c r="R427" i="25"/>
  <c r="R426" i="25"/>
  <c r="R425" i="25"/>
  <c r="R424" i="25"/>
  <c r="R423" i="25"/>
  <c r="R422" i="25"/>
  <c r="R421" i="25"/>
  <c r="R420" i="25"/>
  <c r="R419" i="25"/>
  <c r="R418" i="25"/>
  <c r="R417" i="25"/>
  <c r="R416" i="25"/>
  <c r="R415" i="25"/>
  <c r="R414" i="25"/>
  <c r="R413" i="25"/>
  <c r="R412" i="25"/>
  <c r="R411" i="25"/>
  <c r="R410" i="25"/>
  <c r="R409" i="25"/>
  <c r="R408" i="25"/>
  <c r="R407" i="25"/>
  <c r="R406" i="25"/>
  <c r="R405" i="25"/>
  <c r="R404" i="25"/>
  <c r="R403" i="25"/>
  <c r="R402" i="25"/>
  <c r="R401" i="25"/>
  <c r="R400" i="25"/>
  <c r="R399" i="25"/>
  <c r="R398" i="25"/>
  <c r="R397" i="25"/>
  <c r="R396" i="25"/>
  <c r="R395" i="25"/>
  <c r="R394" i="25"/>
  <c r="R393" i="25"/>
  <c r="R392" i="25"/>
  <c r="R391" i="25"/>
  <c r="R390" i="25"/>
  <c r="R389" i="25"/>
  <c r="R388" i="25"/>
  <c r="R387" i="25"/>
  <c r="R386" i="25"/>
  <c r="R385" i="25"/>
  <c r="R384" i="25"/>
  <c r="R383" i="25"/>
  <c r="R382" i="25"/>
  <c r="R381" i="25"/>
  <c r="R380" i="25"/>
  <c r="R379" i="25"/>
  <c r="R378" i="25"/>
  <c r="R377" i="25"/>
  <c r="R376" i="25"/>
  <c r="R375" i="25"/>
  <c r="R374" i="25"/>
  <c r="R373" i="25"/>
  <c r="R372" i="25"/>
  <c r="R371" i="25"/>
  <c r="R370" i="25"/>
  <c r="R369" i="25"/>
  <c r="R368" i="25"/>
  <c r="R367" i="25"/>
  <c r="R366" i="25"/>
  <c r="R365" i="25"/>
  <c r="R364" i="25"/>
  <c r="R363" i="25"/>
  <c r="R362" i="25"/>
  <c r="R361" i="25"/>
  <c r="R360" i="25"/>
  <c r="R359" i="25"/>
  <c r="R358" i="25"/>
  <c r="R357" i="25"/>
  <c r="R356" i="25"/>
  <c r="R355" i="25"/>
  <c r="R354" i="25"/>
  <c r="R353" i="25"/>
  <c r="R352" i="25"/>
  <c r="R351" i="25"/>
  <c r="R350" i="25"/>
  <c r="R349" i="25"/>
  <c r="R348" i="25"/>
  <c r="R347" i="25"/>
  <c r="R346" i="25"/>
  <c r="R345" i="25"/>
  <c r="R344" i="25"/>
  <c r="R343" i="25"/>
  <c r="R342" i="25"/>
  <c r="R341" i="25"/>
  <c r="R340" i="25"/>
  <c r="R339" i="25"/>
  <c r="R338" i="25"/>
  <c r="R337" i="25"/>
  <c r="R336" i="25"/>
  <c r="R335" i="25"/>
  <c r="R334" i="25"/>
  <c r="R333" i="25"/>
  <c r="R332" i="25"/>
  <c r="R331" i="25"/>
  <c r="R330" i="25"/>
  <c r="R329" i="25"/>
  <c r="R328" i="25"/>
  <c r="R327" i="25"/>
  <c r="R326" i="25"/>
  <c r="R325" i="25"/>
  <c r="R324" i="25"/>
  <c r="R323" i="25"/>
  <c r="R322" i="25"/>
  <c r="R321" i="25"/>
  <c r="R320" i="25"/>
  <c r="R319" i="25"/>
  <c r="R318" i="25"/>
  <c r="R317" i="25"/>
  <c r="R316" i="25"/>
  <c r="R315" i="25"/>
  <c r="R314" i="25"/>
  <c r="R313" i="25"/>
  <c r="R312" i="25"/>
  <c r="R311" i="25"/>
  <c r="R310" i="25"/>
  <c r="R309" i="25"/>
  <c r="R308" i="25"/>
  <c r="R307" i="25"/>
  <c r="R306" i="25"/>
  <c r="R305" i="25"/>
  <c r="R304" i="25"/>
  <c r="R303" i="25"/>
  <c r="R302" i="25"/>
  <c r="R301" i="25"/>
  <c r="R300" i="25"/>
  <c r="R299" i="25"/>
  <c r="R298" i="25"/>
  <c r="R297" i="25"/>
  <c r="R296" i="25"/>
  <c r="R295" i="25"/>
  <c r="R294" i="25"/>
  <c r="R293" i="25"/>
  <c r="R292" i="25"/>
  <c r="R291" i="25"/>
  <c r="R290" i="25"/>
  <c r="R289" i="25"/>
  <c r="R288" i="25"/>
  <c r="R287" i="25"/>
  <c r="R286" i="25"/>
  <c r="R285" i="25"/>
  <c r="R284" i="25"/>
  <c r="R283" i="25"/>
  <c r="R282" i="25"/>
  <c r="R281" i="25"/>
  <c r="R280" i="25"/>
  <c r="R279" i="25"/>
  <c r="R278" i="25"/>
  <c r="R277" i="25"/>
  <c r="R276" i="25"/>
  <c r="R275" i="25"/>
  <c r="R274" i="25"/>
  <c r="R273" i="25"/>
  <c r="R272" i="25"/>
  <c r="R271" i="25"/>
  <c r="R270" i="25"/>
  <c r="R269" i="25"/>
  <c r="R268" i="25"/>
  <c r="R267" i="25"/>
  <c r="R266" i="25"/>
  <c r="R265" i="25"/>
  <c r="R264" i="25"/>
  <c r="R263" i="25"/>
  <c r="R262" i="25"/>
  <c r="R261" i="25"/>
  <c r="R260" i="25"/>
  <c r="R259" i="25"/>
  <c r="R258" i="25"/>
  <c r="R257" i="25"/>
  <c r="R256" i="25"/>
  <c r="R255" i="25"/>
  <c r="R254" i="25"/>
  <c r="R253" i="25"/>
  <c r="R252" i="25"/>
  <c r="R251" i="25"/>
  <c r="R250" i="25"/>
  <c r="R249" i="25"/>
  <c r="R248" i="25"/>
  <c r="R247" i="25"/>
  <c r="R246" i="25"/>
  <c r="R245" i="25"/>
  <c r="R244" i="25"/>
  <c r="R243" i="25"/>
  <c r="R242" i="25"/>
  <c r="R241" i="25"/>
  <c r="R240" i="25"/>
  <c r="R239" i="25"/>
  <c r="R238" i="25"/>
  <c r="R237" i="25"/>
  <c r="R236" i="25"/>
  <c r="R235" i="25"/>
  <c r="R234" i="25"/>
  <c r="R233" i="25"/>
  <c r="R232" i="25"/>
  <c r="R231" i="25"/>
  <c r="R230" i="25"/>
  <c r="R229" i="25"/>
  <c r="R228" i="25"/>
  <c r="R227" i="25"/>
  <c r="R226" i="25"/>
  <c r="R225" i="25"/>
  <c r="R224" i="25"/>
  <c r="R223" i="25"/>
  <c r="R222" i="25"/>
  <c r="R221" i="25"/>
  <c r="R220" i="25"/>
  <c r="R219" i="25"/>
  <c r="R218" i="25"/>
  <c r="R217" i="25"/>
  <c r="R216" i="25"/>
  <c r="R215" i="25"/>
  <c r="R214" i="25"/>
  <c r="R213" i="25"/>
  <c r="R212" i="25"/>
  <c r="R211" i="25"/>
  <c r="R210" i="25"/>
  <c r="R209" i="25"/>
  <c r="R208" i="25"/>
  <c r="R207" i="25"/>
  <c r="R206" i="25"/>
  <c r="R205" i="25"/>
  <c r="R204" i="25"/>
  <c r="R203" i="25"/>
  <c r="R202" i="25"/>
  <c r="R201" i="25"/>
  <c r="R200" i="25"/>
  <c r="R199" i="25"/>
  <c r="R198" i="25"/>
  <c r="R197" i="25"/>
  <c r="R196" i="25"/>
  <c r="R195" i="25"/>
  <c r="R194" i="25"/>
  <c r="R193" i="25"/>
  <c r="R192" i="25"/>
  <c r="R191" i="25"/>
  <c r="R190" i="25"/>
  <c r="R189" i="25"/>
  <c r="R188" i="25"/>
  <c r="R187" i="25"/>
  <c r="R186" i="25"/>
  <c r="R185" i="25"/>
  <c r="R184" i="25"/>
  <c r="R183" i="25"/>
  <c r="R182" i="25"/>
  <c r="R181" i="25"/>
  <c r="R180" i="25"/>
  <c r="R179" i="25"/>
  <c r="R178" i="25"/>
  <c r="R177" i="25"/>
  <c r="R176" i="25"/>
  <c r="R175" i="25"/>
  <c r="R174" i="25"/>
  <c r="R173" i="25"/>
  <c r="R172" i="25"/>
  <c r="R171" i="25"/>
  <c r="R170" i="25"/>
  <c r="R169" i="25"/>
  <c r="R168" i="25"/>
  <c r="R167" i="25"/>
  <c r="R166" i="25"/>
  <c r="R165" i="25"/>
  <c r="R164" i="25"/>
  <c r="R163" i="25"/>
  <c r="R162" i="25"/>
  <c r="R161" i="25"/>
  <c r="R160" i="25"/>
  <c r="R159" i="25"/>
  <c r="R158" i="25"/>
  <c r="R157" i="25"/>
  <c r="R156" i="25"/>
  <c r="R155" i="25"/>
  <c r="R154" i="25"/>
  <c r="R153" i="25"/>
  <c r="R152" i="25"/>
  <c r="R151" i="25"/>
  <c r="R150" i="25"/>
  <c r="R149" i="25"/>
  <c r="R148" i="25"/>
  <c r="R147" i="25"/>
  <c r="R146" i="25"/>
  <c r="R145" i="25"/>
  <c r="R144" i="25"/>
  <c r="R143" i="25"/>
  <c r="R142" i="25"/>
  <c r="R141" i="25"/>
  <c r="R140" i="25"/>
  <c r="R139" i="25"/>
  <c r="R138" i="25"/>
  <c r="R137" i="25"/>
  <c r="R136" i="25"/>
  <c r="R135" i="25"/>
  <c r="R134" i="25"/>
  <c r="R133" i="25"/>
  <c r="R132" i="25"/>
  <c r="R131" i="25"/>
  <c r="R130" i="25"/>
  <c r="R129" i="25"/>
  <c r="R128" i="25"/>
  <c r="R127" i="25"/>
  <c r="R126" i="25"/>
  <c r="R125" i="25"/>
  <c r="R124" i="25"/>
  <c r="R123" i="25"/>
  <c r="R122" i="25"/>
  <c r="R121" i="25"/>
  <c r="R120" i="25"/>
  <c r="R119" i="25"/>
  <c r="R118" i="25"/>
  <c r="R117" i="25"/>
  <c r="R116" i="25"/>
  <c r="R115" i="25"/>
  <c r="R114" i="25"/>
  <c r="R113" i="25"/>
  <c r="R112" i="25"/>
  <c r="R111" i="25"/>
  <c r="R110" i="25"/>
  <c r="R109" i="25"/>
  <c r="R108" i="25"/>
  <c r="R107" i="25"/>
  <c r="R106" i="25"/>
  <c r="R105" i="25"/>
  <c r="R104" i="25"/>
  <c r="R103" i="25"/>
  <c r="R102" i="25"/>
  <c r="R101" i="25"/>
  <c r="R100" i="25"/>
  <c r="R99" i="25"/>
  <c r="R98" i="25"/>
  <c r="R97" i="25"/>
  <c r="R96" i="25"/>
  <c r="R95" i="25"/>
  <c r="R94" i="25"/>
  <c r="R93" i="25"/>
  <c r="R92" i="25"/>
  <c r="R91" i="25"/>
  <c r="R90" i="25"/>
  <c r="R89" i="25"/>
  <c r="R88" i="25"/>
  <c r="R87" i="25"/>
  <c r="R86" i="25"/>
  <c r="R85" i="25"/>
  <c r="R84" i="25"/>
  <c r="R83" i="25"/>
  <c r="R82" i="25"/>
  <c r="R81" i="25"/>
  <c r="R80" i="25"/>
  <c r="R79" i="25"/>
  <c r="R78" i="25"/>
  <c r="R77" i="25"/>
  <c r="R76" i="25"/>
  <c r="R75" i="25"/>
  <c r="R74" i="25"/>
  <c r="R73" i="25"/>
  <c r="R72" i="25"/>
  <c r="R71" i="25"/>
  <c r="R70" i="25"/>
  <c r="R69" i="25"/>
  <c r="R68" i="25"/>
  <c r="R67" i="25"/>
  <c r="R66" i="25"/>
  <c r="R65" i="25"/>
  <c r="R64" i="25"/>
  <c r="R63" i="25"/>
  <c r="R62" i="25"/>
  <c r="R61" i="25"/>
  <c r="R60" i="25"/>
  <c r="R59" i="25"/>
  <c r="R58" i="25"/>
  <c r="R57" i="25"/>
  <c r="R56" i="25"/>
  <c r="R55" i="25"/>
  <c r="R54" i="25"/>
  <c r="R53" i="25"/>
  <c r="R52" i="25"/>
  <c r="R51" i="25"/>
  <c r="R50" i="25"/>
  <c r="R49" i="25"/>
  <c r="R48" i="25"/>
  <c r="R47" i="25"/>
  <c r="R46" i="25"/>
  <c r="R45" i="25"/>
  <c r="R44" i="25"/>
  <c r="R43" i="25"/>
  <c r="R42" i="25"/>
  <c r="R41" i="25"/>
  <c r="R40" i="25"/>
  <c r="R39" i="25"/>
  <c r="R38" i="25"/>
  <c r="R37" i="25"/>
  <c r="R36" i="25"/>
  <c r="R35" i="25"/>
  <c r="R34" i="25"/>
  <c r="R33" i="25"/>
  <c r="R32" i="25"/>
  <c r="R31" i="25"/>
  <c r="R30" i="25"/>
  <c r="R29" i="25"/>
  <c r="R28" i="25"/>
  <c r="R27" i="25"/>
  <c r="R26" i="25"/>
  <c r="R25" i="25"/>
  <c r="R24" i="25"/>
  <c r="R23" i="25"/>
  <c r="R22" i="25"/>
  <c r="R21" i="25"/>
  <c r="R20" i="25"/>
  <c r="R19" i="25"/>
  <c r="R18" i="25"/>
  <c r="R17" i="25"/>
  <c r="R16" i="25"/>
  <c r="R15" i="25"/>
  <c r="R14" i="25"/>
  <c r="R13" i="25"/>
  <c r="R12" i="25"/>
  <c r="R11" i="25"/>
  <c r="R10" i="25"/>
  <c r="J2311" i="25"/>
  <c r="I2311" i="25" s="1"/>
  <c r="J2310" i="25"/>
  <c r="J2309" i="25"/>
  <c r="J2308" i="25"/>
  <c r="J2307" i="25"/>
  <c r="J2306" i="25"/>
  <c r="J2305" i="25"/>
  <c r="J2304" i="25"/>
  <c r="J2303" i="25"/>
  <c r="J2302" i="25"/>
  <c r="J2301" i="25"/>
  <c r="J2300" i="25"/>
  <c r="J2299" i="25"/>
  <c r="J2298" i="25"/>
  <c r="J2297" i="25"/>
  <c r="J2296" i="25"/>
  <c r="J2295" i="25"/>
  <c r="J2294" i="25"/>
  <c r="J2293" i="25"/>
  <c r="J2292" i="25"/>
  <c r="J2291" i="25"/>
  <c r="J2290" i="25"/>
  <c r="J2289" i="25"/>
  <c r="J2288" i="25"/>
  <c r="J2287" i="25"/>
  <c r="J2286" i="25"/>
  <c r="J2285" i="25"/>
  <c r="J2284" i="25"/>
  <c r="J2283" i="25"/>
  <c r="J2282" i="25"/>
  <c r="J2281" i="25"/>
  <c r="J2280" i="25"/>
  <c r="J2279" i="25"/>
  <c r="J2278" i="25"/>
  <c r="J2277" i="25"/>
  <c r="J2276" i="25"/>
  <c r="J2275" i="25"/>
  <c r="J2274" i="25"/>
  <c r="J2273" i="25"/>
  <c r="J2272" i="25"/>
  <c r="J2271" i="25"/>
  <c r="J2270" i="25"/>
  <c r="J2269" i="25"/>
  <c r="J2268" i="25"/>
  <c r="J2267" i="25"/>
  <c r="J2266" i="25"/>
  <c r="J2265" i="25"/>
  <c r="J2264" i="25"/>
  <c r="J2263" i="25"/>
  <c r="J2262" i="25"/>
  <c r="J2261" i="25"/>
  <c r="J2260" i="25"/>
  <c r="J2259" i="25"/>
  <c r="J2258" i="25"/>
  <c r="J2257" i="25"/>
  <c r="J2256" i="25"/>
  <c r="J2255" i="25"/>
  <c r="J2254" i="25"/>
  <c r="J2253" i="25"/>
  <c r="J2252" i="25"/>
  <c r="J2251" i="25"/>
  <c r="J2250" i="25"/>
  <c r="J2249" i="25"/>
  <c r="J2248" i="25"/>
  <c r="J2247" i="25"/>
  <c r="J2246" i="25"/>
  <c r="J2245" i="25"/>
  <c r="J2244" i="25"/>
  <c r="J2243" i="25"/>
  <c r="J2242" i="25"/>
  <c r="J2241" i="25"/>
  <c r="J2240" i="25"/>
  <c r="J2239" i="25"/>
  <c r="J2238" i="25"/>
  <c r="J2237" i="25"/>
  <c r="J2236" i="25"/>
  <c r="J2235" i="25"/>
  <c r="J2234" i="25"/>
  <c r="J2233" i="25"/>
  <c r="J2232" i="25"/>
  <c r="J2231" i="25"/>
  <c r="J2230" i="25"/>
  <c r="J2229" i="25"/>
  <c r="J2228" i="25"/>
  <c r="J2227" i="25"/>
  <c r="J2226" i="25"/>
  <c r="J2225" i="25"/>
  <c r="J2224" i="25"/>
  <c r="J2223" i="25"/>
  <c r="J2222" i="25"/>
  <c r="J2221" i="25"/>
  <c r="J2220" i="25"/>
  <c r="J2219" i="25"/>
  <c r="J2218" i="25"/>
  <c r="J2217" i="25"/>
  <c r="J2216" i="25"/>
  <c r="J2215" i="25"/>
  <c r="J2214" i="25"/>
  <c r="J2213" i="25"/>
  <c r="J2212" i="25"/>
  <c r="J2211" i="25"/>
  <c r="J2210" i="25"/>
  <c r="J2209" i="25"/>
  <c r="J2208" i="25"/>
  <c r="J2207" i="25"/>
  <c r="J2206" i="25"/>
  <c r="J2205" i="25"/>
  <c r="J2204" i="25"/>
  <c r="J2203" i="25"/>
  <c r="J2202" i="25"/>
  <c r="J2201" i="25"/>
  <c r="J2200" i="25"/>
  <c r="J2199" i="25"/>
  <c r="J2198" i="25"/>
  <c r="J2197" i="25"/>
  <c r="J2196" i="25"/>
  <c r="J2195" i="25"/>
  <c r="J2194" i="25"/>
  <c r="J2193" i="25"/>
  <c r="J2192" i="25"/>
  <c r="J2191" i="25"/>
  <c r="J2190" i="25"/>
  <c r="J2189" i="25"/>
  <c r="J2188" i="25"/>
  <c r="J2187" i="25"/>
  <c r="J2186" i="25"/>
  <c r="J2185" i="25"/>
  <c r="J2184" i="25"/>
  <c r="J2183" i="25"/>
  <c r="I2182" i="25" s="1"/>
  <c r="J2182" i="25"/>
  <c r="J2181" i="25"/>
  <c r="J2180" i="25"/>
  <c r="J2179" i="25"/>
  <c r="J2178" i="25"/>
  <c r="J2177" i="25"/>
  <c r="J2176" i="25"/>
  <c r="J2175" i="25"/>
  <c r="J2174" i="25"/>
  <c r="J2173" i="25"/>
  <c r="J2172" i="25"/>
  <c r="J2171" i="25"/>
  <c r="J2170" i="25"/>
  <c r="J2169" i="25"/>
  <c r="J2168" i="25"/>
  <c r="J2167" i="25"/>
  <c r="J2166" i="25"/>
  <c r="J2165" i="25"/>
  <c r="J2164" i="25"/>
  <c r="J2163" i="25"/>
  <c r="J2162" i="25"/>
  <c r="J2161" i="25"/>
  <c r="J2160" i="25"/>
  <c r="J2159" i="25"/>
  <c r="J2158" i="25"/>
  <c r="J2157" i="25"/>
  <c r="J2156" i="25"/>
  <c r="J2155" i="25"/>
  <c r="J2154" i="25"/>
  <c r="J2153" i="25"/>
  <c r="J2152" i="25"/>
  <c r="J2151" i="25"/>
  <c r="J2150" i="25"/>
  <c r="J2149" i="25"/>
  <c r="J2148" i="25"/>
  <c r="J2147" i="25"/>
  <c r="J2146" i="25"/>
  <c r="J2145" i="25"/>
  <c r="J2144" i="25"/>
  <c r="J2143" i="25"/>
  <c r="J2142" i="25"/>
  <c r="J2141" i="25"/>
  <c r="J2140" i="25"/>
  <c r="J2139" i="25"/>
  <c r="J2138" i="25"/>
  <c r="J2137" i="25"/>
  <c r="J2136" i="25"/>
  <c r="J2135" i="25"/>
  <c r="J2134" i="25"/>
  <c r="J2133" i="25"/>
  <c r="J2132" i="25"/>
  <c r="J2131" i="25"/>
  <c r="J2130" i="25"/>
  <c r="J2129" i="25"/>
  <c r="J2128" i="25"/>
  <c r="J2127" i="25"/>
  <c r="J2126" i="25"/>
  <c r="J2125" i="25"/>
  <c r="J2124" i="25"/>
  <c r="J2123" i="25"/>
  <c r="J2122" i="25"/>
  <c r="J2121" i="25"/>
  <c r="J2120" i="25"/>
  <c r="J2119" i="25"/>
  <c r="J2118" i="25"/>
  <c r="J2117" i="25"/>
  <c r="J2116" i="25"/>
  <c r="J2115" i="25"/>
  <c r="J2114" i="25"/>
  <c r="J2113" i="25"/>
  <c r="J2112" i="25"/>
  <c r="J2111" i="25"/>
  <c r="J2110" i="25"/>
  <c r="J2109" i="25"/>
  <c r="J2108" i="25"/>
  <c r="J2107" i="25"/>
  <c r="J2106" i="25"/>
  <c r="J2105" i="25"/>
  <c r="J2104" i="25"/>
  <c r="J2103" i="25"/>
  <c r="J2102" i="25"/>
  <c r="J2101" i="25"/>
  <c r="J2100" i="25"/>
  <c r="J2099" i="25"/>
  <c r="J2098" i="25"/>
  <c r="J2097" i="25"/>
  <c r="J2096" i="25"/>
  <c r="J2095" i="25"/>
  <c r="J2094" i="25"/>
  <c r="J2093" i="25"/>
  <c r="J2092" i="25"/>
  <c r="J2091" i="25"/>
  <c r="J2090" i="25"/>
  <c r="J2089" i="25"/>
  <c r="J2088" i="25"/>
  <c r="J2087" i="25"/>
  <c r="J2086" i="25"/>
  <c r="J2085" i="25"/>
  <c r="J2084" i="25"/>
  <c r="J2083" i="25"/>
  <c r="J2082" i="25"/>
  <c r="J2081" i="25"/>
  <c r="J2080" i="25"/>
  <c r="J2079" i="25"/>
  <c r="J2078" i="25"/>
  <c r="J2077" i="25"/>
  <c r="J2076" i="25"/>
  <c r="J2075" i="25"/>
  <c r="J2074" i="25"/>
  <c r="J2073" i="25"/>
  <c r="J2072" i="25"/>
  <c r="J2071" i="25"/>
  <c r="J2070" i="25"/>
  <c r="J2069" i="25"/>
  <c r="J2068" i="25"/>
  <c r="J2067" i="25"/>
  <c r="J2066" i="25"/>
  <c r="J2065" i="25"/>
  <c r="J2064" i="25"/>
  <c r="J2063" i="25"/>
  <c r="J2062" i="25"/>
  <c r="J2061" i="25"/>
  <c r="J2060" i="25"/>
  <c r="J2059" i="25"/>
  <c r="J2058" i="25"/>
  <c r="J2057" i="25"/>
  <c r="J2056" i="25"/>
  <c r="J2055" i="25"/>
  <c r="J2054" i="25"/>
  <c r="J2053" i="25"/>
  <c r="J2052" i="25"/>
  <c r="J2051" i="25"/>
  <c r="J2050" i="25"/>
  <c r="J2049" i="25"/>
  <c r="J2048" i="25"/>
  <c r="J2047" i="25"/>
  <c r="J2046" i="25"/>
  <c r="J2045" i="25"/>
  <c r="J2044" i="25"/>
  <c r="J2043" i="25"/>
  <c r="J2042" i="25"/>
  <c r="J2041" i="25"/>
  <c r="J2040" i="25"/>
  <c r="J2039" i="25"/>
  <c r="J2038" i="25"/>
  <c r="J2037" i="25"/>
  <c r="J2036" i="25"/>
  <c r="J2035" i="25"/>
  <c r="J2034" i="25"/>
  <c r="J2033" i="25"/>
  <c r="J2032" i="25"/>
  <c r="J2031" i="25"/>
  <c r="J2030" i="25"/>
  <c r="J2029" i="25"/>
  <c r="J2028" i="25"/>
  <c r="J2027" i="25"/>
  <c r="J2026" i="25"/>
  <c r="J2025" i="25"/>
  <c r="J2024" i="25"/>
  <c r="J2023" i="25"/>
  <c r="J2022" i="25"/>
  <c r="J2021" i="25"/>
  <c r="J2020" i="25"/>
  <c r="J2019" i="25"/>
  <c r="J2018" i="25"/>
  <c r="J2017" i="25"/>
  <c r="J2016" i="25"/>
  <c r="J2015" i="25"/>
  <c r="J2014" i="25"/>
  <c r="J2013" i="25"/>
  <c r="J2012" i="25"/>
  <c r="J2011" i="25"/>
  <c r="J2010" i="25"/>
  <c r="J2009" i="25"/>
  <c r="J2008" i="25"/>
  <c r="J2007" i="25"/>
  <c r="J2006" i="25"/>
  <c r="J2005" i="25"/>
  <c r="J2004" i="25"/>
  <c r="J2003" i="25"/>
  <c r="J2002" i="25"/>
  <c r="J2001" i="25"/>
  <c r="J2000" i="25"/>
  <c r="J1999" i="25"/>
  <c r="J1998" i="25"/>
  <c r="J1997" i="25"/>
  <c r="J1996" i="25"/>
  <c r="J1995" i="25"/>
  <c r="J1994" i="25"/>
  <c r="J1993" i="25"/>
  <c r="J1992" i="25"/>
  <c r="J1991" i="25"/>
  <c r="J1990" i="25"/>
  <c r="J1989" i="25"/>
  <c r="J1988" i="25"/>
  <c r="J1987" i="25"/>
  <c r="J1986" i="25"/>
  <c r="J1985" i="25"/>
  <c r="J1984" i="25"/>
  <c r="J1983" i="25"/>
  <c r="J1982" i="25"/>
  <c r="J1981" i="25"/>
  <c r="J1980" i="25"/>
  <c r="J1979" i="25"/>
  <c r="J1978" i="25"/>
  <c r="J1977" i="25"/>
  <c r="J1976" i="25"/>
  <c r="J1975" i="25"/>
  <c r="J1974" i="25"/>
  <c r="J1973" i="25"/>
  <c r="J1972" i="25"/>
  <c r="J1971" i="25"/>
  <c r="J1970" i="25"/>
  <c r="J1969" i="25"/>
  <c r="J1968" i="25"/>
  <c r="J1967" i="25"/>
  <c r="J1966" i="25"/>
  <c r="J1965" i="25"/>
  <c r="J1964" i="25"/>
  <c r="J1963" i="25"/>
  <c r="J1962" i="25"/>
  <c r="J1961" i="25"/>
  <c r="J1960" i="25"/>
  <c r="J1959" i="25"/>
  <c r="J1958" i="25"/>
  <c r="J1957" i="25"/>
  <c r="J1956" i="25"/>
  <c r="J1955" i="25"/>
  <c r="J1954" i="25"/>
  <c r="J1953" i="25"/>
  <c r="J1952" i="25"/>
  <c r="J1951" i="25"/>
  <c r="J1950" i="25"/>
  <c r="J1949" i="25"/>
  <c r="J1948" i="25"/>
  <c r="J1947" i="25"/>
  <c r="J1946" i="25"/>
  <c r="J1945" i="25"/>
  <c r="J1944" i="25"/>
  <c r="J1943" i="25"/>
  <c r="J1942" i="25"/>
  <c r="J1941" i="25"/>
  <c r="J1940" i="25"/>
  <c r="J1939" i="25"/>
  <c r="J1938" i="25"/>
  <c r="J1937" i="25"/>
  <c r="J1936" i="25"/>
  <c r="J1935" i="25"/>
  <c r="J1934" i="25"/>
  <c r="J1933" i="25"/>
  <c r="J1932" i="25"/>
  <c r="J1931" i="25"/>
  <c r="J1930" i="25"/>
  <c r="J1929" i="25"/>
  <c r="J1928" i="25"/>
  <c r="J1927" i="25"/>
  <c r="J1926" i="25"/>
  <c r="J1925" i="25"/>
  <c r="J1924" i="25"/>
  <c r="J1923" i="25"/>
  <c r="J1922" i="25"/>
  <c r="J1921" i="25"/>
  <c r="J1920" i="25"/>
  <c r="J1919" i="25"/>
  <c r="J1918" i="25"/>
  <c r="J1917" i="25"/>
  <c r="J1916" i="25"/>
  <c r="J1915" i="25"/>
  <c r="J1914" i="25"/>
  <c r="J1913" i="25"/>
  <c r="J1912" i="25"/>
  <c r="J1911" i="25"/>
  <c r="J1910" i="25"/>
  <c r="J1909" i="25"/>
  <c r="J1908" i="25"/>
  <c r="J1907" i="25"/>
  <c r="J1906" i="25"/>
  <c r="J1905" i="25"/>
  <c r="J1904" i="25"/>
  <c r="J1903" i="25"/>
  <c r="J1902" i="25"/>
  <c r="J1901" i="25"/>
  <c r="J1900" i="25"/>
  <c r="J1899" i="25"/>
  <c r="J1898" i="25"/>
  <c r="J1897" i="25"/>
  <c r="J1896" i="25"/>
  <c r="J1895" i="25"/>
  <c r="J1894" i="25"/>
  <c r="J1893" i="25"/>
  <c r="J1892" i="25"/>
  <c r="J1891" i="25"/>
  <c r="J1890" i="25"/>
  <c r="J1889" i="25"/>
  <c r="J1888" i="25"/>
  <c r="J1887" i="25"/>
  <c r="J1886" i="25"/>
  <c r="J1885" i="25"/>
  <c r="J1884" i="25"/>
  <c r="J1883" i="25"/>
  <c r="J1882" i="25"/>
  <c r="J1881" i="25"/>
  <c r="J1880" i="25"/>
  <c r="J1879" i="25"/>
  <c r="J1878" i="25"/>
  <c r="J1877" i="25"/>
  <c r="J1876" i="25"/>
  <c r="J1875" i="25"/>
  <c r="J1874" i="25"/>
  <c r="J1873" i="25"/>
  <c r="J1872" i="25"/>
  <c r="J1871" i="25"/>
  <c r="J1870" i="25"/>
  <c r="J1869" i="25"/>
  <c r="J1868" i="25"/>
  <c r="J1867" i="25"/>
  <c r="J1866" i="25"/>
  <c r="J1865" i="25"/>
  <c r="J1864" i="25"/>
  <c r="J1863" i="25"/>
  <c r="J1862" i="25"/>
  <c r="J1861" i="25"/>
  <c r="J1860" i="25"/>
  <c r="J1859" i="25"/>
  <c r="J1858" i="25"/>
  <c r="J1857" i="25"/>
  <c r="J1856" i="25"/>
  <c r="J1855" i="25"/>
  <c r="J1854" i="25"/>
  <c r="J1853" i="25"/>
  <c r="J1852" i="25"/>
  <c r="J1851" i="25"/>
  <c r="J1850" i="25"/>
  <c r="J1849" i="25"/>
  <c r="J1848" i="25"/>
  <c r="J1847" i="25"/>
  <c r="J1846" i="25"/>
  <c r="J1845" i="25"/>
  <c r="J1844" i="25"/>
  <c r="J1843" i="25"/>
  <c r="J1842" i="25"/>
  <c r="J1841" i="25"/>
  <c r="J1840" i="25"/>
  <c r="J1839" i="25"/>
  <c r="J1838" i="25"/>
  <c r="J1837" i="25"/>
  <c r="J1836" i="25"/>
  <c r="J1835" i="25"/>
  <c r="J1834" i="25"/>
  <c r="J1833" i="25"/>
  <c r="J1832" i="25"/>
  <c r="J1831" i="25"/>
  <c r="J1830" i="25"/>
  <c r="J1829" i="25"/>
  <c r="J1828" i="25"/>
  <c r="J1827" i="25"/>
  <c r="J1826" i="25"/>
  <c r="J1825" i="25"/>
  <c r="J1824" i="25"/>
  <c r="J1823" i="25"/>
  <c r="J1822" i="25"/>
  <c r="J1821" i="25"/>
  <c r="J1820" i="25"/>
  <c r="J1819" i="25"/>
  <c r="J1818" i="25"/>
  <c r="J1817" i="25"/>
  <c r="J1816" i="25"/>
  <c r="J1815" i="25"/>
  <c r="J1814" i="25"/>
  <c r="J1813" i="25"/>
  <c r="J1812" i="25"/>
  <c r="J1811" i="25"/>
  <c r="J1810" i="25"/>
  <c r="J1809" i="25"/>
  <c r="J1808" i="25"/>
  <c r="J1807" i="25"/>
  <c r="J1806" i="25"/>
  <c r="J1805" i="25"/>
  <c r="J1804" i="25"/>
  <c r="J1803" i="25"/>
  <c r="J1802" i="25"/>
  <c r="J1801" i="25"/>
  <c r="J1800" i="25"/>
  <c r="J1799" i="25"/>
  <c r="J1798" i="25"/>
  <c r="J1797" i="25"/>
  <c r="J1796" i="25"/>
  <c r="J1795" i="25"/>
  <c r="J1794" i="25"/>
  <c r="J1793" i="25"/>
  <c r="J1792" i="25"/>
  <c r="J1791" i="25"/>
  <c r="J1790" i="25"/>
  <c r="J1789" i="25"/>
  <c r="J1788" i="25"/>
  <c r="J1787" i="25"/>
  <c r="J1786" i="25"/>
  <c r="J1785" i="25"/>
  <c r="J1784" i="25"/>
  <c r="J1783" i="25"/>
  <c r="J1782" i="25"/>
  <c r="J1781" i="25"/>
  <c r="J1780" i="25"/>
  <c r="J1779" i="25"/>
  <c r="J1778" i="25"/>
  <c r="J1777" i="25"/>
  <c r="J1776" i="25"/>
  <c r="J1775" i="25"/>
  <c r="J1774" i="25"/>
  <c r="J1773" i="25"/>
  <c r="J1772" i="25"/>
  <c r="J1771" i="25"/>
  <c r="J1770" i="25"/>
  <c r="J1769" i="25"/>
  <c r="J1768" i="25"/>
  <c r="J1767" i="25"/>
  <c r="J1766" i="25"/>
  <c r="J1765" i="25"/>
  <c r="J1764" i="25"/>
  <c r="J1763" i="25"/>
  <c r="J1762" i="25"/>
  <c r="J1761" i="25"/>
  <c r="J1760" i="25"/>
  <c r="J1759" i="25"/>
  <c r="J1758" i="25"/>
  <c r="J1757" i="25"/>
  <c r="J1756" i="25"/>
  <c r="J1755" i="25"/>
  <c r="J1754" i="25"/>
  <c r="J1753" i="25"/>
  <c r="J1752" i="25"/>
  <c r="J1751" i="25"/>
  <c r="J1750" i="25"/>
  <c r="J1749" i="25"/>
  <c r="J1748" i="25"/>
  <c r="J1747" i="25"/>
  <c r="J1746" i="25"/>
  <c r="J1745" i="25"/>
  <c r="J1744" i="25"/>
  <c r="J1743" i="25"/>
  <c r="J1742" i="25"/>
  <c r="J1741" i="25"/>
  <c r="J1740" i="25"/>
  <c r="J1739" i="25"/>
  <c r="J1738" i="25"/>
  <c r="J1737" i="25"/>
  <c r="J1736" i="25"/>
  <c r="J1735" i="25"/>
  <c r="J1734" i="25"/>
  <c r="J1733" i="25"/>
  <c r="J1732" i="25"/>
  <c r="J1731" i="25"/>
  <c r="J1730" i="25"/>
  <c r="J1729" i="25"/>
  <c r="J1728" i="25"/>
  <c r="J1727" i="25"/>
  <c r="J1726" i="25"/>
  <c r="J1725" i="25"/>
  <c r="J1724" i="25"/>
  <c r="J1723" i="25"/>
  <c r="J1722" i="25"/>
  <c r="J1721" i="25"/>
  <c r="J1720" i="25"/>
  <c r="J1719" i="25"/>
  <c r="J1718" i="25"/>
  <c r="J1717" i="25"/>
  <c r="J1716" i="25"/>
  <c r="J1715" i="25"/>
  <c r="J1714" i="25"/>
  <c r="J1713" i="25"/>
  <c r="J1712" i="25"/>
  <c r="J1711" i="25"/>
  <c r="J1710" i="25"/>
  <c r="J1709" i="25"/>
  <c r="J1708" i="25"/>
  <c r="J1707" i="25"/>
  <c r="J1706" i="25"/>
  <c r="J1705" i="25"/>
  <c r="J1704" i="25"/>
  <c r="J1703" i="25"/>
  <c r="J1702" i="25"/>
  <c r="J1701" i="25"/>
  <c r="J1700" i="25"/>
  <c r="J1699" i="25"/>
  <c r="J1698" i="25"/>
  <c r="J1697" i="25"/>
  <c r="J1696" i="25"/>
  <c r="J1695" i="25"/>
  <c r="J1694" i="25"/>
  <c r="J1693" i="25"/>
  <c r="J1692" i="25"/>
  <c r="J1691" i="25"/>
  <c r="J1690" i="25"/>
  <c r="J1689" i="25"/>
  <c r="J1688" i="25"/>
  <c r="J1687" i="25"/>
  <c r="J1686" i="25"/>
  <c r="J1685" i="25"/>
  <c r="J1684" i="25"/>
  <c r="J1683" i="25"/>
  <c r="J1682" i="25"/>
  <c r="J1681" i="25"/>
  <c r="J1680" i="25"/>
  <c r="J1679" i="25"/>
  <c r="J1678" i="25"/>
  <c r="J1677" i="25"/>
  <c r="J1676" i="25"/>
  <c r="J1675" i="25"/>
  <c r="J1674" i="25"/>
  <c r="J1673" i="25"/>
  <c r="J1672" i="25"/>
  <c r="J1671" i="25"/>
  <c r="J1670" i="25"/>
  <c r="J1669" i="25"/>
  <c r="J1668" i="25"/>
  <c r="J1667" i="25"/>
  <c r="J1666" i="25"/>
  <c r="J1665" i="25"/>
  <c r="J1664" i="25"/>
  <c r="J1663" i="25"/>
  <c r="J1662" i="25"/>
  <c r="J1661" i="25"/>
  <c r="J1660" i="25"/>
  <c r="J1659" i="25"/>
  <c r="J1658" i="25"/>
  <c r="J1657" i="25"/>
  <c r="J1656" i="25"/>
  <c r="J1655" i="25"/>
  <c r="J1654" i="25"/>
  <c r="J1653" i="25"/>
  <c r="J1652" i="25"/>
  <c r="J1651" i="25"/>
  <c r="J1650" i="25"/>
  <c r="J1649" i="25"/>
  <c r="J1648" i="25"/>
  <c r="J1647" i="25"/>
  <c r="J1646" i="25"/>
  <c r="J1645" i="25"/>
  <c r="J1644" i="25"/>
  <c r="J1643" i="25"/>
  <c r="J1642" i="25"/>
  <c r="J1641" i="25"/>
  <c r="J1640" i="25"/>
  <c r="J1639" i="25"/>
  <c r="J1638" i="25"/>
  <c r="J1637" i="25"/>
  <c r="J1636" i="25"/>
  <c r="J1635" i="25"/>
  <c r="J1634" i="25"/>
  <c r="J1633" i="25"/>
  <c r="J1632" i="25"/>
  <c r="J1631" i="25"/>
  <c r="J1630" i="25"/>
  <c r="J1629" i="25"/>
  <c r="J1628" i="25"/>
  <c r="J1627" i="25"/>
  <c r="J1626" i="25"/>
  <c r="J1625" i="25"/>
  <c r="J1624" i="25"/>
  <c r="J1623" i="25"/>
  <c r="J1622" i="25"/>
  <c r="J1621" i="25"/>
  <c r="J1620" i="25"/>
  <c r="J1619" i="25"/>
  <c r="J1618" i="25"/>
  <c r="J1617" i="25"/>
  <c r="J1616" i="25"/>
  <c r="J1615" i="25"/>
  <c r="J1614" i="25"/>
  <c r="J1613" i="25"/>
  <c r="J1612" i="25"/>
  <c r="J1611" i="25"/>
  <c r="J1610" i="25"/>
  <c r="J1609" i="25"/>
  <c r="J1608" i="25"/>
  <c r="J1607" i="25"/>
  <c r="J1606" i="25"/>
  <c r="J1605" i="25"/>
  <c r="J1604" i="25"/>
  <c r="J1603" i="25"/>
  <c r="J1602" i="25"/>
  <c r="J1601" i="25"/>
  <c r="J1600" i="25"/>
  <c r="J1599" i="25"/>
  <c r="J1598" i="25"/>
  <c r="J1597" i="25"/>
  <c r="J1596" i="25"/>
  <c r="J1595" i="25"/>
  <c r="J1594" i="25"/>
  <c r="J1593" i="25"/>
  <c r="J1592" i="25"/>
  <c r="J1591" i="25"/>
  <c r="J1590" i="25"/>
  <c r="J1589" i="25"/>
  <c r="J1588" i="25"/>
  <c r="J1587" i="25"/>
  <c r="J1586" i="25"/>
  <c r="J1585" i="25"/>
  <c r="J1584" i="25"/>
  <c r="J1583" i="25"/>
  <c r="J1582" i="25"/>
  <c r="J1581" i="25"/>
  <c r="J1580" i="25"/>
  <c r="J1579" i="25"/>
  <c r="J1578" i="25"/>
  <c r="J1577" i="25"/>
  <c r="J1576" i="25"/>
  <c r="J1575" i="25"/>
  <c r="J1574" i="25"/>
  <c r="J1573" i="25"/>
  <c r="J1572" i="25"/>
  <c r="J1571" i="25"/>
  <c r="J1570" i="25"/>
  <c r="J1569" i="25"/>
  <c r="J1568" i="25"/>
  <c r="J1567" i="25"/>
  <c r="J1566" i="25"/>
  <c r="J1565" i="25"/>
  <c r="J1564" i="25"/>
  <c r="J1563" i="25"/>
  <c r="J1562" i="25"/>
  <c r="J1561" i="25"/>
  <c r="J1560" i="25"/>
  <c r="J1559" i="25"/>
  <c r="J1558" i="25"/>
  <c r="J1557" i="25"/>
  <c r="J1556" i="25"/>
  <c r="J1555" i="25"/>
  <c r="J1554" i="25"/>
  <c r="J1553" i="25"/>
  <c r="J1552" i="25"/>
  <c r="J1551" i="25"/>
  <c r="J1550" i="25"/>
  <c r="J1549" i="25"/>
  <c r="J1548" i="25"/>
  <c r="J1547" i="25"/>
  <c r="J1546" i="25"/>
  <c r="J1545" i="25"/>
  <c r="J1544" i="25"/>
  <c r="J1543" i="25"/>
  <c r="J1542" i="25"/>
  <c r="J1541" i="25"/>
  <c r="J1540" i="25"/>
  <c r="J1539" i="25"/>
  <c r="J1538" i="25"/>
  <c r="J1537" i="25"/>
  <c r="J1536" i="25"/>
  <c r="J1535" i="25"/>
  <c r="J1534" i="25"/>
  <c r="J1533" i="25"/>
  <c r="J1532" i="25"/>
  <c r="J1531" i="25"/>
  <c r="J1530" i="25"/>
  <c r="J1529" i="25"/>
  <c r="J1528" i="25"/>
  <c r="J1527" i="25"/>
  <c r="J1526" i="25"/>
  <c r="J1525" i="25"/>
  <c r="J1524" i="25"/>
  <c r="J1523" i="25"/>
  <c r="J1522" i="25"/>
  <c r="J1521" i="25"/>
  <c r="J1520" i="25"/>
  <c r="J1519" i="25"/>
  <c r="J1518" i="25"/>
  <c r="J1517" i="25"/>
  <c r="J1516" i="25"/>
  <c r="J1515" i="25"/>
  <c r="J1514" i="25"/>
  <c r="J1513" i="25"/>
  <c r="J1512" i="25"/>
  <c r="J1511" i="25"/>
  <c r="J1510" i="25"/>
  <c r="J1509" i="25"/>
  <c r="J1508" i="25"/>
  <c r="J1507" i="25"/>
  <c r="J1506" i="25"/>
  <c r="J1505" i="25"/>
  <c r="J1504" i="25"/>
  <c r="J1503" i="25"/>
  <c r="J1502" i="25"/>
  <c r="J1501" i="25"/>
  <c r="J1500" i="25"/>
  <c r="J1499" i="25"/>
  <c r="J1498" i="25"/>
  <c r="J1497" i="25"/>
  <c r="J1496" i="25"/>
  <c r="J1495" i="25"/>
  <c r="J1494" i="25"/>
  <c r="J1493" i="25"/>
  <c r="J1492" i="25"/>
  <c r="J1491" i="25"/>
  <c r="J1490" i="25"/>
  <c r="J1489" i="25"/>
  <c r="J1488" i="25"/>
  <c r="J1487" i="25"/>
  <c r="J1486" i="25"/>
  <c r="J1485" i="25"/>
  <c r="J1484" i="25"/>
  <c r="J1483" i="25"/>
  <c r="J1482" i="25"/>
  <c r="J1481" i="25"/>
  <c r="J1480" i="25"/>
  <c r="J1479" i="25"/>
  <c r="J1478" i="25"/>
  <c r="J1477" i="25"/>
  <c r="J1476" i="25"/>
  <c r="J1475" i="25"/>
  <c r="J1474" i="25"/>
  <c r="J1473" i="25"/>
  <c r="J1472" i="25"/>
  <c r="J1471" i="25"/>
  <c r="J1470" i="25"/>
  <c r="J1469" i="25"/>
  <c r="J1468" i="25"/>
  <c r="J1467" i="25"/>
  <c r="J1466" i="25"/>
  <c r="J1465" i="25"/>
  <c r="J1464" i="25"/>
  <c r="J1463" i="25"/>
  <c r="J1462" i="25"/>
  <c r="J1461" i="25"/>
  <c r="J1460" i="25"/>
  <c r="J1459" i="25"/>
  <c r="J1458" i="25"/>
  <c r="J1457" i="25"/>
  <c r="J1456" i="25"/>
  <c r="J1455" i="25"/>
  <c r="J1454" i="25"/>
  <c r="J1453" i="25"/>
  <c r="J1452" i="25"/>
  <c r="J1451" i="25"/>
  <c r="J1450" i="25"/>
  <c r="J1449" i="25"/>
  <c r="J1448" i="25"/>
  <c r="J1447" i="25"/>
  <c r="J1446" i="25"/>
  <c r="J1445" i="25"/>
  <c r="J1444" i="25"/>
  <c r="J1443" i="25"/>
  <c r="J1442" i="25"/>
  <c r="J1441" i="25"/>
  <c r="J1440" i="25"/>
  <c r="J1439" i="25"/>
  <c r="J1438" i="25"/>
  <c r="J1437" i="25"/>
  <c r="J1436" i="25"/>
  <c r="J1435" i="25"/>
  <c r="J1434" i="25"/>
  <c r="J1433" i="25"/>
  <c r="J1432" i="25"/>
  <c r="J1431" i="25"/>
  <c r="J1430" i="25"/>
  <c r="J1429" i="25"/>
  <c r="J1428" i="25"/>
  <c r="J1427" i="25"/>
  <c r="J1426" i="25"/>
  <c r="J1425" i="25"/>
  <c r="J1424" i="25"/>
  <c r="J1423" i="25"/>
  <c r="J1422" i="25"/>
  <c r="J1421" i="25"/>
  <c r="J1420" i="25"/>
  <c r="J1419" i="25"/>
  <c r="J1418" i="25"/>
  <c r="J1417" i="25"/>
  <c r="J1416" i="25"/>
  <c r="J1415" i="25"/>
  <c r="J1414" i="25"/>
  <c r="J1413" i="25"/>
  <c r="J1412" i="25"/>
  <c r="J1411" i="25"/>
  <c r="J1410" i="25"/>
  <c r="J1409" i="25"/>
  <c r="J1408" i="25"/>
  <c r="J1407" i="25"/>
  <c r="J1406" i="25"/>
  <c r="J1405" i="25"/>
  <c r="J1404" i="25"/>
  <c r="J1403" i="25"/>
  <c r="J1402" i="25"/>
  <c r="J1401" i="25"/>
  <c r="J1400" i="25"/>
  <c r="J1399" i="25"/>
  <c r="J1398" i="25"/>
  <c r="J1397" i="25"/>
  <c r="J1396" i="25"/>
  <c r="J1395" i="25"/>
  <c r="J1394" i="25"/>
  <c r="J1393" i="25"/>
  <c r="J1392" i="25"/>
  <c r="J1391" i="25"/>
  <c r="J1390" i="25"/>
  <c r="J1389" i="25"/>
  <c r="J1388" i="25"/>
  <c r="J1387" i="25"/>
  <c r="J1386" i="25"/>
  <c r="J1385" i="25"/>
  <c r="J1384" i="25"/>
  <c r="J1383" i="25"/>
  <c r="J1382" i="25"/>
  <c r="J1381" i="25"/>
  <c r="J1380" i="25"/>
  <c r="J1379" i="25"/>
  <c r="J1378" i="25"/>
  <c r="J1377" i="25"/>
  <c r="J1376" i="25"/>
  <c r="J1375" i="25"/>
  <c r="J1374" i="25"/>
  <c r="J1373" i="25"/>
  <c r="J1372" i="25"/>
  <c r="J1371" i="25"/>
  <c r="J1370" i="25"/>
  <c r="J1369" i="25"/>
  <c r="J1368" i="25"/>
  <c r="J1367" i="25"/>
  <c r="J1366" i="25"/>
  <c r="J1365" i="25"/>
  <c r="J1364" i="25"/>
  <c r="J1363" i="25"/>
  <c r="J1362" i="25"/>
  <c r="J1361" i="25"/>
  <c r="J1360" i="25"/>
  <c r="J1359" i="25"/>
  <c r="J1358" i="25"/>
  <c r="J1357" i="25"/>
  <c r="J1356" i="25"/>
  <c r="J1355" i="25"/>
  <c r="J1354" i="25"/>
  <c r="J1353" i="25"/>
  <c r="J1352" i="25"/>
  <c r="J1351" i="25"/>
  <c r="J1350" i="25"/>
  <c r="J1349" i="25"/>
  <c r="J1348" i="25"/>
  <c r="J1347" i="25"/>
  <c r="J1346" i="25"/>
  <c r="J1345" i="25"/>
  <c r="J1344" i="25"/>
  <c r="J1343" i="25"/>
  <c r="J1342" i="25"/>
  <c r="J1341" i="25"/>
  <c r="J1340" i="25"/>
  <c r="J1339" i="25"/>
  <c r="J1338" i="25"/>
  <c r="J1337" i="25"/>
  <c r="J1336" i="25"/>
  <c r="J1335" i="25"/>
  <c r="J1334" i="25"/>
  <c r="J1333" i="25"/>
  <c r="J1332" i="25"/>
  <c r="J1331" i="25"/>
  <c r="J1330" i="25"/>
  <c r="J1329" i="25"/>
  <c r="J1328" i="25"/>
  <c r="J1327" i="25"/>
  <c r="J1326" i="25"/>
  <c r="J1325" i="25"/>
  <c r="J1324" i="25"/>
  <c r="J1323" i="25"/>
  <c r="J1322" i="25"/>
  <c r="J1321" i="25"/>
  <c r="J1320" i="25"/>
  <c r="J1319" i="25"/>
  <c r="J1318" i="25"/>
  <c r="J1317" i="25"/>
  <c r="J1316" i="25"/>
  <c r="J1315" i="25"/>
  <c r="J1314" i="25"/>
  <c r="J1313" i="25"/>
  <c r="J1312" i="25"/>
  <c r="J1311" i="25"/>
  <c r="J1310" i="25"/>
  <c r="J1309" i="25"/>
  <c r="J1308" i="25"/>
  <c r="J1307" i="25"/>
  <c r="J1306" i="25"/>
  <c r="J1305" i="25"/>
  <c r="J1304" i="25"/>
  <c r="J1303" i="25"/>
  <c r="J1302" i="25"/>
  <c r="J1301" i="25"/>
  <c r="J1300" i="25"/>
  <c r="J1299" i="25"/>
  <c r="J1298" i="25"/>
  <c r="J1297" i="25"/>
  <c r="J1296" i="25"/>
  <c r="J1295" i="25"/>
  <c r="J1294" i="25"/>
  <c r="J1293" i="25"/>
  <c r="J1292" i="25"/>
  <c r="J1291" i="25"/>
  <c r="J1290" i="25"/>
  <c r="J1289" i="25"/>
  <c r="J1288" i="25"/>
  <c r="J1287" i="25"/>
  <c r="J1286" i="25"/>
  <c r="J1285" i="25"/>
  <c r="J1284" i="25"/>
  <c r="J1283" i="25"/>
  <c r="J1282" i="25"/>
  <c r="J1281" i="25"/>
  <c r="J1280" i="25"/>
  <c r="J1279" i="25"/>
  <c r="J1278" i="25"/>
  <c r="J1277" i="25"/>
  <c r="J1276" i="25"/>
  <c r="J1275" i="25"/>
  <c r="J1274" i="25"/>
  <c r="J1273" i="25"/>
  <c r="J1272" i="25"/>
  <c r="J1271" i="25"/>
  <c r="J1270" i="25"/>
  <c r="J1269" i="25"/>
  <c r="J1268" i="25"/>
  <c r="J1267" i="25"/>
  <c r="J1266" i="25"/>
  <c r="J1265" i="25"/>
  <c r="J1264" i="25"/>
  <c r="J1263" i="25"/>
  <c r="J1262" i="25"/>
  <c r="J1261" i="25"/>
  <c r="J1260" i="25"/>
  <c r="J1259" i="25"/>
  <c r="J1258" i="25"/>
  <c r="J1257" i="25"/>
  <c r="J1256" i="25"/>
  <c r="J1255" i="25"/>
  <c r="J1254" i="25"/>
  <c r="J1253" i="25"/>
  <c r="J1252" i="25"/>
  <c r="J1251" i="25"/>
  <c r="J1250" i="25"/>
  <c r="J1249" i="25"/>
  <c r="J1248" i="25"/>
  <c r="J1247" i="25"/>
  <c r="J1246" i="25"/>
  <c r="J1245" i="25"/>
  <c r="J1244" i="25"/>
  <c r="J1243" i="25"/>
  <c r="J1242" i="25"/>
  <c r="J1241" i="25"/>
  <c r="J1240" i="25"/>
  <c r="J1239" i="25"/>
  <c r="J1238" i="25"/>
  <c r="J1237" i="25"/>
  <c r="J1236" i="25"/>
  <c r="J1235" i="25"/>
  <c r="J1234" i="25"/>
  <c r="J1233" i="25"/>
  <c r="J1232" i="25"/>
  <c r="J1231" i="25"/>
  <c r="J1230" i="25"/>
  <c r="J1229" i="25"/>
  <c r="J1228" i="25"/>
  <c r="J1227" i="25"/>
  <c r="J1226" i="25"/>
  <c r="J1225" i="25"/>
  <c r="J1224" i="25"/>
  <c r="J1223" i="25"/>
  <c r="J1222" i="25"/>
  <c r="J1221" i="25"/>
  <c r="J1220" i="25"/>
  <c r="J1219" i="25"/>
  <c r="J1218" i="25"/>
  <c r="J1217" i="25"/>
  <c r="J1216" i="25"/>
  <c r="J1215" i="25"/>
  <c r="J1214" i="25"/>
  <c r="J1213" i="25"/>
  <c r="J1212" i="25"/>
  <c r="J1211" i="25"/>
  <c r="J1210" i="25"/>
  <c r="J1209" i="25"/>
  <c r="J1208" i="25"/>
  <c r="J1207" i="25"/>
  <c r="J1206" i="25"/>
  <c r="J1205" i="25"/>
  <c r="J1204" i="25"/>
  <c r="J1203" i="25"/>
  <c r="J1202" i="25"/>
  <c r="J1201" i="25"/>
  <c r="J1200" i="25"/>
  <c r="J1199" i="25"/>
  <c r="J1198" i="25"/>
  <c r="J1197" i="25"/>
  <c r="J1196" i="25"/>
  <c r="J1195" i="25"/>
  <c r="J1194" i="25"/>
  <c r="J1193" i="25"/>
  <c r="J1192" i="25"/>
  <c r="J1191" i="25"/>
  <c r="J1190" i="25"/>
  <c r="J1189" i="25"/>
  <c r="J1188" i="25"/>
  <c r="J1187" i="25"/>
  <c r="J1186" i="25"/>
  <c r="J1185" i="25"/>
  <c r="J1184" i="25"/>
  <c r="J1183" i="25"/>
  <c r="J1182" i="25"/>
  <c r="J1181" i="25"/>
  <c r="J1180" i="25"/>
  <c r="J1179" i="25"/>
  <c r="J1178" i="25"/>
  <c r="J1177" i="25"/>
  <c r="J1176" i="25"/>
  <c r="J1175" i="25"/>
  <c r="J1174" i="25"/>
  <c r="J1173" i="25"/>
  <c r="J1172" i="25"/>
  <c r="J1171" i="25"/>
  <c r="J1170" i="25"/>
  <c r="J1169" i="25"/>
  <c r="J1168" i="25"/>
  <c r="J1167" i="25"/>
  <c r="J1166" i="25"/>
  <c r="J1165" i="25"/>
  <c r="J1164" i="25"/>
  <c r="J1163" i="25"/>
  <c r="J1162" i="25"/>
  <c r="J1161" i="25"/>
  <c r="J1160" i="25"/>
  <c r="J1159" i="25"/>
  <c r="J1158" i="25"/>
  <c r="J1157" i="25"/>
  <c r="J1156" i="25"/>
  <c r="J1155" i="25"/>
  <c r="J1154" i="25"/>
  <c r="J1153" i="25"/>
  <c r="J1152" i="25"/>
  <c r="J1151" i="25"/>
  <c r="J1150" i="25"/>
  <c r="J1149" i="25"/>
  <c r="J1148" i="25"/>
  <c r="J1147" i="25"/>
  <c r="J1146" i="25"/>
  <c r="J1145" i="25"/>
  <c r="J1144" i="25"/>
  <c r="J1143" i="25"/>
  <c r="J1142" i="25"/>
  <c r="J1141" i="25"/>
  <c r="J1140" i="25"/>
  <c r="J1139" i="25"/>
  <c r="J1138" i="25"/>
  <c r="J1137" i="25"/>
  <c r="J1136" i="25"/>
  <c r="J1135" i="25"/>
  <c r="J1134" i="25"/>
  <c r="J1133" i="25"/>
  <c r="J1132" i="25"/>
  <c r="J1131" i="25"/>
  <c r="J1130" i="25"/>
  <c r="J1129" i="25"/>
  <c r="J1128" i="25"/>
  <c r="J1127" i="25"/>
  <c r="J1126" i="25"/>
  <c r="J1125" i="25"/>
  <c r="J1124" i="25"/>
  <c r="J1123" i="25"/>
  <c r="J1122" i="25"/>
  <c r="J1121" i="25"/>
  <c r="J1120" i="25"/>
  <c r="J1119" i="25"/>
  <c r="J1118" i="25"/>
  <c r="J1117" i="25"/>
  <c r="J1116" i="25"/>
  <c r="J1115" i="25"/>
  <c r="J1114" i="25"/>
  <c r="J1113" i="25"/>
  <c r="J1112" i="25"/>
  <c r="J1111" i="25"/>
  <c r="J1110" i="25"/>
  <c r="J1109" i="25"/>
  <c r="J1108" i="25"/>
  <c r="J1107" i="25"/>
  <c r="J1106" i="25"/>
  <c r="J1105" i="25"/>
  <c r="J1104" i="25"/>
  <c r="J1103" i="25"/>
  <c r="J1102" i="25"/>
  <c r="J1101" i="25"/>
  <c r="J1100" i="25"/>
  <c r="J1099" i="25"/>
  <c r="J1098" i="25"/>
  <c r="J1097" i="25"/>
  <c r="J1096" i="25"/>
  <c r="J1095" i="25"/>
  <c r="J1094" i="25"/>
  <c r="J1093" i="25"/>
  <c r="J1092" i="25"/>
  <c r="J1091" i="25"/>
  <c r="J1090" i="25"/>
  <c r="J1089" i="25"/>
  <c r="J1088" i="25"/>
  <c r="J1087" i="25"/>
  <c r="J1086" i="25"/>
  <c r="J1085" i="25"/>
  <c r="J1084" i="25"/>
  <c r="J1083" i="25"/>
  <c r="J1082" i="25"/>
  <c r="J1081" i="25"/>
  <c r="J1080" i="25"/>
  <c r="J1079" i="25"/>
  <c r="J1078" i="25"/>
  <c r="J1077" i="25"/>
  <c r="J1076" i="25"/>
  <c r="J1075" i="25"/>
  <c r="J1074" i="25"/>
  <c r="J1073" i="25"/>
  <c r="J1072" i="25"/>
  <c r="J1071" i="25"/>
  <c r="J1070" i="25"/>
  <c r="J1069" i="25"/>
  <c r="J1068" i="25"/>
  <c r="J1067" i="25"/>
  <c r="J1066" i="25"/>
  <c r="J1065" i="25"/>
  <c r="J1064" i="25"/>
  <c r="J1063" i="25"/>
  <c r="J1062" i="25"/>
  <c r="J1061" i="25"/>
  <c r="J1060" i="25"/>
  <c r="J1059" i="25"/>
  <c r="J1058" i="25"/>
  <c r="J1057" i="25"/>
  <c r="J1056" i="25"/>
  <c r="J1055" i="25"/>
  <c r="J1054" i="25"/>
  <c r="J1053" i="25"/>
  <c r="J1052" i="25"/>
  <c r="J1051" i="25"/>
  <c r="J1050" i="25"/>
  <c r="J1049" i="25"/>
  <c r="J1048" i="25"/>
  <c r="J1047" i="25"/>
  <c r="J1046" i="25"/>
  <c r="J1045" i="25"/>
  <c r="J1044" i="25"/>
  <c r="J1043" i="25"/>
  <c r="J1042" i="25"/>
  <c r="J1041" i="25"/>
  <c r="I1041" i="25" s="1"/>
  <c r="J1040" i="25"/>
  <c r="J1039" i="25"/>
  <c r="J1038" i="25"/>
  <c r="J1037" i="25"/>
  <c r="J1036" i="25"/>
  <c r="J1035" i="25"/>
  <c r="I1035" i="25" s="1"/>
  <c r="J1034" i="25"/>
  <c r="J1033" i="25"/>
  <c r="J1032" i="25"/>
  <c r="J1031" i="25"/>
  <c r="J1030" i="25"/>
  <c r="J1029" i="25"/>
  <c r="I1029" i="25" s="1"/>
  <c r="J1028" i="25"/>
  <c r="J1027" i="25"/>
  <c r="J1026" i="25"/>
  <c r="J1025" i="25"/>
  <c r="J1024" i="25"/>
  <c r="J1023" i="25"/>
  <c r="I1023" i="25" s="1"/>
  <c r="J1022" i="25"/>
  <c r="J1021" i="25"/>
  <c r="J1020" i="25"/>
  <c r="J1019" i="25"/>
  <c r="J1018" i="25"/>
  <c r="J1017" i="25"/>
  <c r="I1017" i="25" s="1"/>
  <c r="J1016" i="25"/>
  <c r="J1015" i="25"/>
  <c r="J1014" i="25"/>
  <c r="J1013" i="25"/>
  <c r="J1012" i="25"/>
  <c r="J1011" i="25"/>
  <c r="I1011" i="25" s="1"/>
  <c r="J1010" i="25"/>
  <c r="J1009" i="25"/>
  <c r="J1008" i="25"/>
  <c r="J1007" i="25"/>
  <c r="J1006" i="25"/>
  <c r="J1005" i="25"/>
  <c r="I1005" i="25" s="1"/>
  <c r="J1004" i="25"/>
  <c r="J1003" i="25"/>
  <c r="J1002" i="25"/>
  <c r="J1001" i="25"/>
  <c r="J1000" i="25"/>
  <c r="J999" i="25"/>
  <c r="I999" i="25" s="1"/>
  <c r="J998" i="25"/>
  <c r="J997" i="25"/>
  <c r="J996" i="25"/>
  <c r="J995" i="25"/>
  <c r="J994" i="25"/>
  <c r="J993" i="25"/>
  <c r="I993" i="25" s="1"/>
  <c r="J992" i="25"/>
  <c r="J991" i="25"/>
  <c r="J990" i="25"/>
  <c r="J989" i="25"/>
  <c r="J988" i="25"/>
  <c r="J987" i="25"/>
  <c r="I987" i="25" s="1"/>
  <c r="J986" i="25"/>
  <c r="J985" i="25"/>
  <c r="J984" i="25"/>
  <c r="J983" i="25"/>
  <c r="J982" i="25"/>
  <c r="J981" i="25"/>
  <c r="I981" i="25" s="1"/>
  <c r="J980" i="25"/>
  <c r="J979" i="25"/>
  <c r="J978" i="25"/>
  <c r="J977" i="25"/>
  <c r="J976" i="25"/>
  <c r="J975" i="25"/>
  <c r="I975" i="25" s="1"/>
  <c r="J974" i="25"/>
  <c r="J973" i="25"/>
  <c r="J972" i="25"/>
  <c r="J971" i="25"/>
  <c r="J970" i="25"/>
  <c r="J969" i="25"/>
  <c r="I969" i="25" s="1"/>
  <c r="J968" i="25"/>
  <c r="J967" i="25"/>
  <c r="J966" i="25"/>
  <c r="J965" i="25"/>
  <c r="J964" i="25"/>
  <c r="J963" i="25"/>
  <c r="I963" i="25" s="1"/>
  <c r="J962" i="25"/>
  <c r="J961" i="25"/>
  <c r="J960" i="25"/>
  <c r="J959" i="25"/>
  <c r="J958" i="25"/>
  <c r="J957" i="25"/>
  <c r="I957" i="25" s="1"/>
  <c r="J956" i="25"/>
  <c r="J955" i="25"/>
  <c r="J954" i="25"/>
  <c r="J953" i="25"/>
  <c r="J952" i="25"/>
  <c r="J951" i="25"/>
  <c r="I951" i="25" s="1"/>
  <c r="J950" i="25"/>
  <c r="J949" i="25"/>
  <c r="J948" i="25"/>
  <c r="J947" i="25"/>
  <c r="J946" i="25"/>
  <c r="J945" i="25"/>
  <c r="I945" i="25" s="1"/>
  <c r="J944" i="25"/>
  <c r="J943" i="25"/>
  <c r="J942" i="25"/>
  <c r="J941" i="25"/>
  <c r="J940" i="25"/>
  <c r="J939" i="25"/>
  <c r="I939" i="25" s="1"/>
  <c r="J938" i="25"/>
  <c r="J937" i="25"/>
  <c r="J936" i="25"/>
  <c r="J935" i="25"/>
  <c r="J934" i="25"/>
  <c r="J933" i="25"/>
  <c r="I933" i="25" s="1"/>
  <c r="J932" i="25"/>
  <c r="J931" i="25"/>
  <c r="J930" i="25"/>
  <c r="J929" i="25"/>
  <c r="J928" i="25"/>
  <c r="J927" i="25"/>
  <c r="I927" i="25" s="1"/>
  <c r="J926" i="25"/>
  <c r="J925" i="25"/>
  <c r="J924" i="25"/>
  <c r="J923" i="25"/>
  <c r="J922" i="25"/>
  <c r="J921" i="25"/>
  <c r="I921" i="25" s="1"/>
  <c r="J920" i="25"/>
  <c r="J919" i="25"/>
  <c r="J918" i="25"/>
  <c r="J917" i="25"/>
  <c r="J916" i="25"/>
  <c r="J915" i="25"/>
  <c r="I915" i="25" s="1"/>
  <c r="J914" i="25"/>
  <c r="J913" i="25"/>
  <c r="J912" i="25"/>
  <c r="J911" i="25"/>
  <c r="J910" i="25"/>
  <c r="J909" i="25"/>
  <c r="I909" i="25" s="1"/>
  <c r="J908" i="25"/>
  <c r="J907" i="25"/>
  <c r="J906" i="25"/>
  <c r="J905" i="25"/>
  <c r="J904" i="25"/>
  <c r="J903" i="25"/>
  <c r="I903" i="25" s="1"/>
  <c r="J902" i="25"/>
  <c r="J901" i="25"/>
  <c r="J900" i="25"/>
  <c r="J899" i="25"/>
  <c r="J898" i="25"/>
  <c r="J897" i="25"/>
  <c r="I897" i="25" s="1"/>
  <c r="J896" i="25"/>
  <c r="J895" i="25"/>
  <c r="J894" i="25"/>
  <c r="J893" i="25"/>
  <c r="J892" i="25"/>
  <c r="J891" i="25"/>
  <c r="I891" i="25" s="1"/>
  <c r="J890" i="25"/>
  <c r="J889" i="25"/>
  <c r="J888" i="25"/>
  <c r="J887" i="25"/>
  <c r="J886" i="25"/>
  <c r="J885" i="25"/>
  <c r="I885" i="25" s="1"/>
  <c r="J884" i="25"/>
  <c r="J883" i="25"/>
  <c r="J882" i="25"/>
  <c r="J881" i="25"/>
  <c r="J880" i="25"/>
  <c r="J879" i="25"/>
  <c r="I879" i="25" s="1"/>
  <c r="J878" i="25"/>
  <c r="J877" i="25"/>
  <c r="J876" i="25"/>
  <c r="J875" i="25"/>
  <c r="J874" i="25"/>
  <c r="J873" i="25"/>
  <c r="I873" i="25" s="1"/>
  <c r="J872" i="25"/>
  <c r="J871" i="25"/>
  <c r="J870" i="25"/>
  <c r="J869" i="25"/>
  <c r="J868" i="25"/>
  <c r="J867" i="25"/>
  <c r="I867" i="25" s="1"/>
  <c r="J866" i="25"/>
  <c r="J865" i="25"/>
  <c r="J864" i="25"/>
  <c r="J863" i="25"/>
  <c r="J862" i="25"/>
  <c r="J861" i="25"/>
  <c r="I861" i="25" s="1"/>
  <c r="J860" i="25"/>
  <c r="J859" i="25"/>
  <c r="J858" i="25"/>
  <c r="J857" i="25"/>
  <c r="J856" i="25"/>
  <c r="J855" i="25"/>
  <c r="I855" i="25" s="1"/>
  <c r="J854" i="25"/>
  <c r="J853" i="25"/>
  <c r="J852" i="25"/>
  <c r="J851" i="25"/>
  <c r="J850" i="25"/>
  <c r="J849" i="25"/>
  <c r="I849" i="25" s="1"/>
  <c r="J848" i="25"/>
  <c r="J847" i="25"/>
  <c r="J846" i="25"/>
  <c r="J845" i="25"/>
  <c r="J844" i="25"/>
  <c r="J843" i="25"/>
  <c r="I843" i="25" s="1"/>
  <c r="J842" i="25"/>
  <c r="J841" i="25"/>
  <c r="J840" i="25"/>
  <c r="J839" i="25"/>
  <c r="J838" i="25"/>
  <c r="J837" i="25"/>
  <c r="I837" i="25" s="1"/>
  <c r="J836" i="25"/>
  <c r="J835" i="25"/>
  <c r="J834" i="25"/>
  <c r="J833" i="25"/>
  <c r="J832" i="25"/>
  <c r="J831" i="25"/>
  <c r="I831" i="25" s="1"/>
  <c r="J830" i="25"/>
  <c r="J829" i="25"/>
  <c r="J828" i="25"/>
  <c r="J827" i="25"/>
  <c r="J826" i="25"/>
  <c r="J825" i="25"/>
  <c r="I825" i="25" s="1"/>
  <c r="J824" i="25"/>
  <c r="J823" i="25"/>
  <c r="J822" i="25"/>
  <c r="J821" i="25"/>
  <c r="J820" i="25"/>
  <c r="J819" i="25"/>
  <c r="I819" i="25" s="1"/>
  <c r="J818" i="25"/>
  <c r="J817" i="25"/>
  <c r="J816" i="25"/>
  <c r="J815" i="25"/>
  <c r="J814" i="25"/>
  <c r="J813" i="25"/>
  <c r="I813" i="25" s="1"/>
  <c r="J812" i="25"/>
  <c r="J811" i="25"/>
  <c r="J810" i="25"/>
  <c r="J809" i="25"/>
  <c r="J808" i="25"/>
  <c r="J807" i="25"/>
  <c r="I807" i="25" s="1"/>
  <c r="J806" i="25"/>
  <c r="J805" i="25"/>
  <c r="J804" i="25"/>
  <c r="J803" i="25"/>
  <c r="J802" i="25"/>
  <c r="J801" i="25"/>
  <c r="I801" i="25" s="1"/>
  <c r="J800" i="25"/>
  <c r="J799" i="25"/>
  <c r="J798" i="25"/>
  <c r="J797" i="25"/>
  <c r="J796" i="25"/>
  <c r="J795" i="25"/>
  <c r="I795" i="25" s="1"/>
  <c r="J794" i="25"/>
  <c r="J793" i="25"/>
  <c r="J792" i="25"/>
  <c r="J791" i="25"/>
  <c r="J790" i="25"/>
  <c r="J789" i="25"/>
  <c r="I789" i="25" s="1"/>
  <c r="J788" i="25"/>
  <c r="J787" i="25"/>
  <c r="J786" i="25"/>
  <c r="J785" i="25"/>
  <c r="J784" i="25"/>
  <c r="J783" i="25"/>
  <c r="I783" i="25" s="1"/>
  <c r="J782" i="25"/>
  <c r="J781" i="25"/>
  <c r="J780" i="25"/>
  <c r="J779" i="25"/>
  <c r="J778" i="25"/>
  <c r="J777" i="25"/>
  <c r="I777" i="25" s="1"/>
  <c r="J776" i="25"/>
  <c r="J775" i="25"/>
  <c r="J774" i="25"/>
  <c r="J773" i="25"/>
  <c r="J772" i="25"/>
  <c r="J771" i="25"/>
  <c r="I771" i="25" s="1"/>
  <c r="J770" i="25"/>
  <c r="J769" i="25"/>
  <c r="J768" i="25"/>
  <c r="J767" i="25"/>
  <c r="J766" i="25"/>
  <c r="J765" i="25"/>
  <c r="I765" i="25" s="1"/>
  <c r="J764" i="25"/>
  <c r="J763" i="25"/>
  <c r="J762" i="25"/>
  <c r="J761" i="25"/>
  <c r="J760" i="25"/>
  <c r="J759" i="25"/>
  <c r="I759" i="25" s="1"/>
  <c r="J758" i="25"/>
  <c r="J757" i="25"/>
  <c r="J756" i="25"/>
  <c r="J755" i="25"/>
  <c r="J754" i="25"/>
  <c r="J753" i="25"/>
  <c r="I753" i="25" s="1"/>
  <c r="J752" i="25"/>
  <c r="J751" i="25"/>
  <c r="J750" i="25"/>
  <c r="J749" i="25"/>
  <c r="J748" i="25"/>
  <c r="J747" i="25"/>
  <c r="I747" i="25" s="1"/>
  <c r="J746" i="25"/>
  <c r="J745" i="25"/>
  <c r="J744" i="25"/>
  <c r="J743" i="25"/>
  <c r="J742" i="25"/>
  <c r="J741" i="25"/>
  <c r="I741" i="25" s="1"/>
  <c r="J740" i="25"/>
  <c r="J739" i="25"/>
  <c r="J738" i="25"/>
  <c r="J737" i="25"/>
  <c r="J736" i="25"/>
  <c r="J735" i="25"/>
  <c r="I735" i="25" s="1"/>
  <c r="J734" i="25"/>
  <c r="J733" i="25"/>
  <c r="J732" i="25"/>
  <c r="J731" i="25"/>
  <c r="J730" i="25"/>
  <c r="J729" i="25"/>
  <c r="I729" i="25" s="1"/>
  <c r="J728" i="25"/>
  <c r="J727" i="25"/>
  <c r="J726" i="25"/>
  <c r="J725" i="25"/>
  <c r="J724" i="25"/>
  <c r="J723" i="25"/>
  <c r="I723" i="25" s="1"/>
  <c r="J722" i="25"/>
  <c r="J721" i="25"/>
  <c r="J720" i="25"/>
  <c r="J719" i="25"/>
  <c r="J718" i="25"/>
  <c r="J717" i="25"/>
  <c r="J716" i="25"/>
  <c r="J715" i="25"/>
  <c r="J714" i="25"/>
  <c r="J713" i="25"/>
  <c r="J712" i="25"/>
  <c r="J711" i="25"/>
  <c r="I711" i="25" s="1"/>
  <c r="J710" i="25"/>
  <c r="J709" i="25"/>
  <c r="J708" i="25"/>
  <c r="J707" i="25"/>
  <c r="J706" i="25"/>
  <c r="J705" i="25"/>
  <c r="I705" i="25" s="1"/>
  <c r="J704" i="25"/>
  <c r="J703" i="25"/>
  <c r="J702" i="25"/>
  <c r="J701" i="25"/>
  <c r="J700" i="25"/>
  <c r="J699" i="25"/>
  <c r="I699" i="25" s="1"/>
  <c r="J698" i="25"/>
  <c r="J697" i="25"/>
  <c r="J696" i="25"/>
  <c r="J695" i="25"/>
  <c r="J694" i="25"/>
  <c r="J693" i="25"/>
  <c r="I693" i="25" s="1"/>
  <c r="J692" i="25"/>
  <c r="J691" i="25"/>
  <c r="J690" i="25"/>
  <c r="J689" i="25"/>
  <c r="J688" i="25"/>
  <c r="J687" i="25"/>
  <c r="I687" i="25" s="1"/>
  <c r="J686" i="25"/>
  <c r="J685" i="25"/>
  <c r="J684" i="25"/>
  <c r="J683" i="25"/>
  <c r="J682" i="25"/>
  <c r="J681" i="25"/>
  <c r="I681" i="25" s="1"/>
  <c r="J680" i="25"/>
  <c r="J679" i="25"/>
  <c r="J678" i="25"/>
  <c r="J677" i="25"/>
  <c r="J676" i="25"/>
  <c r="J675" i="25"/>
  <c r="I675" i="25" s="1"/>
  <c r="J674" i="25"/>
  <c r="J673" i="25"/>
  <c r="J672" i="25"/>
  <c r="J671" i="25"/>
  <c r="J670" i="25"/>
  <c r="J669" i="25"/>
  <c r="I669" i="25" s="1"/>
  <c r="J668" i="25"/>
  <c r="J667" i="25"/>
  <c r="J666" i="25"/>
  <c r="J665" i="25"/>
  <c r="J664" i="25"/>
  <c r="J663" i="25"/>
  <c r="I663" i="25" s="1"/>
  <c r="J662" i="25"/>
  <c r="J661" i="25"/>
  <c r="J660" i="25"/>
  <c r="J659" i="25"/>
  <c r="J658" i="25"/>
  <c r="J657" i="25"/>
  <c r="I657" i="25" s="1"/>
  <c r="J656" i="25"/>
  <c r="J655" i="25"/>
  <c r="J654" i="25"/>
  <c r="J653" i="25"/>
  <c r="J652" i="25"/>
  <c r="J651" i="25"/>
  <c r="I651" i="25" s="1"/>
  <c r="J650" i="25"/>
  <c r="J649" i="25"/>
  <c r="J648" i="25"/>
  <c r="J647" i="25"/>
  <c r="J646" i="25"/>
  <c r="J645" i="25"/>
  <c r="I645" i="25" s="1"/>
  <c r="J644" i="25"/>
  <c r="J643" i="25"/>
  <c r="J642" i="25"/>
  <c r="J641" i="25"/>
  <c r="J640" i="25"/>
  <c r="J639" i="25"/>
  <c r="I639" i="25" s="1"/>
  <c r="J638" i="25"/>
  <c r="J637" i="25"/>
  <c r="J636" i="25"/>
  <c r="J635" i="25"/>
  <c r="J634" i="25"/>
  <c r="J633" i="25"/>
  <c r="I633" i="25" s="1"/>
  <c r="J632" i="25"/>
  <c r="J631" i="25"/>
  <c r="J630" i="25"/>
  <c r="J629" i="25"/>
  <c r="J628" i="25"/>
  <c r="J627" i="25"/>
  <c r="I627" i="25" s="1"/>
  <c r="J626" i="25"/>
  <c r="J625" i="25"/>
  <c r="J624" i="25"/>
  <c r="J623" i="25"/>
  <c r="J622" i="25"/>
  <c r="J621" i="25"/>
  <c r="I621" i="25" s="1"/>
  <c r="J620" i="25"/>
  <c r="J619" i="25"/>
  <c r="J618" i="25"/>
  <c r="J617" i="25"/>
  <c r="J616" i="25"/>
  <c r="J615" i="25"/>
  <c r="I615" i="25" s="1"/>
  <c r="J614" i="25"/>
  <c r="J613" i="25"/>
  <c r="J612" i="25"/>
  <c r="J611" i="25"/>
  <c r="J610" i="25"/>
  <c r="J609" i="25"/>
  <c r="I609" i="25" s="1"/>
  <c r="J608" i="25"/>
  <c r="J607" i="25"/>
  <c r="J606" i="25"/>
  <c r="J605" i="25"/>
  <c r="J604" i="25"/>
  <c r="J603" i="25"/>
  <c r="I603" i="25" s="1"/>
  <c r="J602" i="25"/>
  <c r="J601" i="25"/>
  <c r="J600" i="25"/>
  <c r="J599" i="25"/>
  <c r="J598" i="25"/>
  <c r="J597" i="25"/>
  <c r="I597" i="25" s="1"/>
  <c r="J596" i="25"/>
  <c r="J595" i="25"/>
  <c r="J594" i="25"/>
  <c r="J593" i="25"/>
  <c r="J592" i="25"/>
  <c r="J591" i="25"/>
  <c r="I591" i="25" s="1"/>
  <c r="J590" i="25"/>
  <c r="J589" i="25"/>
  <c r="J588" i="25"/>
  <c r="J587" i="25"/>
  <c r="J586" i="25"/>
  <c r="J585" i="25"/>
  <c r="I585" i="25" s="1"/>
  <c r="J584" i="25"/>
  <c r="J583" i="25"/>
  <c r="J582" i="25"/>
  <c r="J581" i="25"/>
  <c r="J580" i="25"/>
  <c r="J579" i="25"/>
  <c r="I579" i="25" s="1"/>
  <c r="J578" i="25"/>
  <c r="J577" i="25"/>
  <c r="J576" i="25"/>
  <c r="J575" i="25"/>
  <c r="J574" i="25"/>
  <c r="J573" i="25"/>
  <c r="I573" i="25" s="1"/>
  <c r="J572" i="25"/>
  <c r="J571" i="25"/>
  <c r="J570" i="25"/>
  <c r="J569" i="25"/>
  <c r="J568" i="25"/>
  <c r="J567" i="25"/>
  <c r="I567" i="25" s="1"/>
  <c r="J566" i="25"/>
  <c r="J565" i="25"/>
  <c r="J564" i="25"/>
  <c r="J563" i="25"/>
  <c r="J562" i="25"/>
  <c r="J561" i="25"/>
  <c r="I561" i="25" s="1"/>
  <c r="J560" i="25"/>
  <c r="J559" i="25"/>
  <c r="J558" i="25"/>
  <c r="J557" i="25"/>
  <c r="J556" i="25"/>
  <c r="J555" i="25"/>
  <c r="I555" i="25" s="1"/>
  <c r="J554" i="25"/>
  <c r="J553" i="25"/>
  <c r="J552" i="25"/>
  <c r="J551" i="25"/>
  <c r="J550" i="25"/>
  <c r="J549" i="25"/>
  <c r="I549" i="25" s="1"/>
  <c r="J548" i="25"/>
  <c r="J547" i="25"/>
  <c r="J546" i="25"/>
  <c r="J545" i="25"/>
  <c r="J544" i="25"/>
  <c r="J543" i="25"/>
  <c r="I543" i="25" s="1"/>
  <c r="J542" i="25"/>
  <c r="J541" i="25"/>
  <c r="J540" i="25"/>
  <c r="J539" i="25"/>
  <c r="J538" i="25"/>
  <c r="J537" i="25"/>
  <c r="I537" i="25" s="1"/>
  <c r="J536" i="25"/>
  <c r="J535" i="25"/>
  <c r="J534" i="25"/>
  <c r="J533" i="25"/>
  <c r="J532" i="25"/>
  <c r="J531" i="25"/>
  <c r="I531" i="25" s="1"/>
  <c r="J530" i="25"/>
  <c r="J529" i="25"/>
  <c r="J528" i="25"/>
  <c r="J527" i="25"/>
  <c r="J526" i="25"/>
  <c r="J525" i="25"/>
  <c r="I525" i="25" s="1"/>
  <c r="J524" i="25"/>
  <c r="J523" i="25"/>
  <c r="J522" i="25"/>
  <c r="J521" i="25"/>
  <c r="J520" i="25"/>
  <c r="J519" i="25"/>
  <c r="I519" i="25" s="1"/>
  <c r="J518" i="25"/>
  <c r="J517" i="25"/>
  <c r="J516" i="25"/>
  <c r="J515" i="25"/>
  <c r="J514" i="25"/>
  <c r="J513" i="25"/>
  <c r="I513" i="25" s="1"/>
  <c r="J512" i="25"/>
  <c r="J511" i="25"/>
  <c r="J510" i="25"/>
  <c r="J509" i="25"/>
  <c r="J508" i="25"/>
  <c r="J507" i="25"/>
  <c r="I507" i="25" s="1"/>
  <c r="J506" i="25"/>
  <c r="J505" i="25"/>
  <c r="J504" i="25"/>
  <c r="J503" i="25"/>
  <c r="J502" i="25"/>
  <c r="J501" i="25"/>
  <c r="I501" i="25" s="1"/>
  <c r="J500" i="25"/>
  <c r="J499" i="25"/>
  <c r="J498" i="25"/>
  <c r="J497" i="25"/>
  <c r="J496" i="25"/>
  <c r="J495" i="25"/>
  <c r="I495" i="25" s="1"/>
  <c r="J494" i="25"/>
  <c r="J493" i="25"/>
  <c r="J492" i="25"/>
  <c r="J491" i="25"/>
  <c r="J490" i="25"/>
  <c r="J489" i="25"/>
  <c r="I489" i="25" s="1"/>
  <c r="J488" i="25"/>
  <c r="J487" i="25"/>
  <c r="J486" i="25"/>
  <c r="J485" i="25"/>
  <c r="J484" i="25"/>
  <c r="J483" i="25"/>
  <c r="I483" i="25" s="1"/>
  <c r="J482" i="25"/>
  <c r="J481" i="25"/>
  <c r="J480" i="25"/>
  <c r="J479" i="25"/>
  <c r="J478" i="25"/>
  <c r="J477" i="25"/>
  <c r="I477" i="25" s="1"/>
  <c r="J476" i="25"/>
  <c r="J475" i="25"/>
  <c r="J474" i="25"/>
  <c r="J473" i="25"/>
  <c r="J472" i="25"/>
  <c r="J471" i="25"/>
  <c r="I471" i="25" s="1"/>
  <c r="J470" i="25"/>
  <c r="J469" i="25"/>
  <c r="J468" i="25"/>
  <c r="J467" i="25"/>
  <c r="J466" i="25"/>
  <c r="J465" i="25"/>
  <c r="I465" i="25" s="1"/>
  <c r="J464" i="25"/>
  <c r="J463" i="25"/>
  <c r="J462" i="25"/>
  <c r="J461" i="25"/>
  <c r="J460" i="25"/>
  <c r="J459" i="25"/>
  <c r="I459" i="25" s="1"/>
  <c r="J458" i="25"/>
  <c r="J457" i="25"/>
  <c r="J456" i="25"/>
  <c r="J455" i="25"/>
  <c r="J454" i="25"/>
  <c r="J453" i="25"/>
  <c r="I453" i="25" s="1"/>
  <c r="J452" i="25"/>
  <c r="J451" i="25"/>
  <c r="J450" i="25"/>
  <c r="J449" i="25"/>
  <c r="J448" i="25"/>
  <c r="J447" i="25"/>
  <c r="I447" i="25" s="1"/>
  <c r="J446" i="25"/>
  <c r="J445" i="25"/>
  <c r="J444" i="25"/>
  <c r="J443" i="25"/>
  <c r="J442" i="25"/>
  <c r="J441" i="25"/>
  <c r="I441" i="25" s="1"/>
  <c r="J440" i="25"/>
  <c r="J439" i="25"/>
  <c r="J438" i="25"/>
  <c r="J437" i="25"/>
  <c r="J436" i="25"/>
  <c r="J435" i="25"/>
  <c r="I435" i="25" s="1"/>
  <c r="J434" i="25"/>
  <c r="J433" i="25"/>
  <c r="J432" i="25"/>
  <c r="J431" i="25"/>
  <c r="J430" i="25"/>
  <c r="J429" i="25"/>
  <c r="I429" i="25" s="1"/>
  <c r="J428" i="25"/>
  <c r="J427" i="25"/>
  <c r="J426" i="25"/>
  <c r="J425" i="25"/>
  <c r="J424" i="25"/>
  <c r="J423" i="25"/>
  <c r="I423" i="25" s="1"/>
  <c r="J422" i="25"/>
  <c r="J421" i="25"/>
  <c r="J420" i="25"/>
  <c r="J419" i="25"/>
  <c r="J418" i="25"/>
  <c r="J417" i="25"/>
  <c r="I417" i="25" s="1"/>
  <c r="J416" i="25"/>
  <c r="J415" i="25"/>
  <c r="J414" i="25"/>
  <c r="J413" i="25"/>
  <c r="J412" i="25"/>
  <c r="J411" i="25"/>
  <c r="I411" i="25" s="1"/>
  <c r="J410" i="25"/>
  <c r="J409" i="25"/>
  <c r="J408" i="25"/>
  <c r="J407" i="25"/>
  <c r="J406" i="25"/>
  <c r="J405" i="25"/>
  <c r="I405" i="25" s="1"/>
  <c r="J404" i="25"/>
  <c r="J403" i="25"/>
  <c r="J402" i="25"/>
  <c r="J401" i="25"/>
  <c r="J400" i="25"/>
  <c r="J399" i="25"/>
  <c r="I399" i="25" s="1"/>
  <c r="J398" i="25"/>
  <c r="J397" i="25"/>
  <c r="J396" i="25"/>
  <c r="J395" i="25"/>
  <c r="J394" i="25"/>
  <c r="J393" i="25"/>
  <c r="I393" i="25" s="1"/>
  <c r="J392" i="25"/>
  <c r="J391" i="25"/>
  <c r="J390" i="25"/>
  <c r="J389" i="25"/>
  <c r="J388" i="25"/>
  <c r="J387" i="25"/>
  <c r="I387" i="25" s="1"/>
  <c r="J386" i="25"/>
  <c r="J385" i="25"/>
  <c r="J384" i="25"/>
  <c r="J383" i="25"/>
  <c r="J382" i="25"/>
  <c r="J381" i="25"/>
  <c r="I381" i="25" s="1"/>
  <c r="J380" i="25"/>
  <c r="J379" i="25"/>
  <c r="J378" i="25"/>
  <c r="J377" i="25"/>
  <c r="J376" i="25"/>
  <c r="J375" i="25"/>
  <c r="I375" i="25" s="1"/>
  <c r="J374" i="25"/>
  <c r="J373" i="25"/>
  <c r="J372" i="25"/>
  <c r="J371" i="25"/>
  <c r="J370" i="25"/>
  <c r="J369" i="25"/>
  <c r="I369" i="25" s="1"/>
  <c r="J368" i="25"/>
  <c r="J367" i="25"/>
  <c r="J366" i="25"/>
  <c r="J365" i="25"/>
  <c r="J364" i="25"/>
  <c r="J363" i="25"/>
  <c r="I363" i="25" s="1"/>
  <c r="J362" i="25"/>
  <c r="J361" i="25"/>
  <c r="J360" i="25"/>
  <c r="J359" i="25"/>
  <c r="J358" i="25"/>
  <c r="J357" i="25"/>
  <c r="I357" i="25" s="1"/>
  <c r="J356" i="25"/>
  <c r="J355" i="25"/>
  <c r="J354" i="25"/>
  <c r="J353" i="25"/>
  <c r="J352" i="25"/>
  <c r="J351" i="25"/>
  <c r="I351" i="25" s="1"/>
  <c r="J350" i="25"/>
  <c r="J349" i="25"/>
  <c r="J348" i="25"/>
  <c r="J347" i="25"/>
  <c r="J346" i="25"/>
  <c r="J345" i="25"/>
  <c r="I345" i="25" s="1"/>
  <c r="J344" i="25"/>
  <c r="J343" i="25"/>
  <c r="J342" i="25"/>
  <c r="J341" i="25"/>
  <c r="J340" i="25"/>
  <c r="J339" i="25"/>
  <c r="I339" i="25" s="1"/>
  <c r="J338" i="25"/>
  <c r="J337" i="25"/>
  <c r="J336" i="25"/>
  <c r="J335" i="25"/>
  <c r="J334" i="25"/>
  <c r="J333" i="25"/>
  <c r="I333" i="25" s="1"/>
  <c r="J332" i="25"/>
  <c r="J331" i="25"/>
  <c r="J330" i="25"/>
  <c r="J329" i="25"/>
  <c r="J328" i="25"/>
  <c r="J327" i="25"/>
  <c r="I327" i="25" s="1"/>
  <c r="J326" i="25"/>
  <c r="J325" i="25"/>
  <c r="J324" i="25"/>
  <c r="J323" i="25"/>
  <c r="J322" i="25"/>
  <c r="J321" i="25"/>
  <c r="I321" i="25" s="1"/>
  <c r="J320" i="25"/>
  <c r="J319" i="25"/>
  <c r="J318" i="25"/>
  <c r="J317" i="25"/>
  <c r="J316" i="25"/>
  <c r="J315" i="25"/>
  <c r="I315" i="25" s="1"/>
  <c r="J314" i="25"/>
  <c r="J313" i="25"/>
  <c r="J312" i="25"/>
  <c r="J311" i="25"/>
  <c r="J310" i="25"/>
  <c r="J309" i="25"/>
  <c r="I309" i="25" s="1"/>
  <c r="J308" i="25"/>
  <c r="J307" i="25"/>
  <c r="J306" i="25"/>
  <c r="J305" i="25"/>
  <c r="J304" i="25"/>
  <c r="J303" i="25"/>
  <c r="I303" i="25" s="1"/>
  <c r="J302" i="25"/>
  <c r="J301" i="25"/>
  <c r="J300" i="25"/>
  <c r="J299" i="25"/>
  <c r="J298" i="25"/>
  <c r="J297" i="25"/>
  <c r="I297" i="25" s="1"/>
  <c r="J296" i="25"/>
  <c r="J295" i="25"/>
  <c r="J294" i="25"/>
  <c r="J293" i="25"/>
  <c r="J292" i="25"/>
  <c r="J291" i="25"/>
  <c r="I291" i="25" s="1"/>
  <c r="J290" i="25"/>
  <c r="J289" i="25"/>
  <c r="J288" i="25"/>
  <c r="J287" i="25"/>
  <c r="J286" i="25"/>
  <c r="J285" i="25"/>
  <c r="I285" i="25" s="1"/>
  <c r="J284" i="25"/>
  <c r="J283" i="25"/>
  <c r="J282" i="25"/>
  <c r="J281" i="25"/>
  <c r="J280" i="25"/>
  <c r="J279" i="25"/>
  <c r="I279" i="25" s="1"/>
  <c r="J278" i="25"/>
  <c r="J277" i="25"/>
  <c r="J276" i="25"/>
  <c r="J275" i="25"/>
  <c r="J274" i="25"/>
  <c r="J273" i="25"/>
  <c r="I273" i="25" s="1"/>
  <c r="J272" i="25"/>
  <c r="J271" i="25"/>
  <c r="J270" i="25"/>
  <c r="J269" i="25"/>
  <c r="J268" i="25"/>
  <c r="J267" i="25"/>
  <c r="I267" i="25" s="1"/>
  <c r="J266" i="25"/>
  <c r="J265" i="25"/>
  <c r="J264" i="25"/>
  <c r="J263" i="25"/>
  <c r="J262" i="25"/>
  <c r="J261" i="25"/>
  <c r="I261" i="25" s="1"/>
  <c r="J260" i="25"/>
  <c r="J259" i="25"/>
  <c r="J258" i="25"/>
  <c r="J257" i="25"/>
  <c r="J256" i="25"/>
  <c r="J255" i="25"/>
  <c r="I255" i="25" s="1"/>
  <c r="J254" i="25"/>
  <c r="J253" i="25"/>
  <c r="J252" i="25"/>
  <c r="J251" i="25"/>
  <c r="J250" i="25"/>
  <c r="J249" i="25"/>
  <c r="I249" i="25" s="1"/>
  <c r="J248" i="25"/>
  <c r="J247" i="25"/>
  <c r="J246" i="25"/>
  <c r="J245" i="25"/>
  <c r="J244" i="25"/>
  <c r="J243" i="25"/>
  <c r="I243" i="25" s="1"/>
  <c r="J242" i="25"/>
  <c r="J241" i="25"/>
  <c r="J240" i="25"/>
  <c r="J239" i="25"/>
  <c r="J238" i="25"/>
  <c r="J237" i="25"/>
  <c r="I237" i="25" s="1"/>
  <c r="J236" i="25"/>
  <c r="J235" i="25"/>
  <c r="J234" i="25"/>
  <c r="J233" i="25"/>
  <c r="J232" i="25"/>
  <c r="J231" i="25"/>
  <c r="I231" i="25" s="1"/>
  <c r="J230" i="25"/>
  <c r="J229" i="25"/>
  <c r="J228" i="25"/>
  <c r="J227" i="25"/>
  <c r="J226" i="25"/>
  <c r="J225" i="25"/>
  <c r="I225" i="25" s="1"/>
  <c r="J224" i="25"/>
  <c r="J223" i="25"/>
  <c r="J222" i="25"/>
  <c r="J221" i="25"/>
  <c r="J220" i="25"/>
  <c r="J219" i="25"/>
  <c r="I219" i="25" s="1"/>
  <c r="J218" i="25"/>
  <c r="J217" i="25"/>
  <c r="J216" i="25"/>
  <c r="J215" i="25"/>
  <c r="J214" i="25"/>
  <c r="J213" i="25"/>
  <c r="I213" i="25" s="1"/>
  <c r="J212" i="25"/>
  <c r="J211" i="25"/>
  <c r="J210" i="25"/>
  <c r="J209" i="25"/>
  <c r="J208" i="25"/>
  <c r="J207" i="25"/>
  <c r="I207" i="25" s="1"/>
  <c r="J206" i="25"/>
  <c r="J205" i="25"/>
  <c r="J204" i="25"/>
  <c r="J203" i="25"/>
  <c r="J202" i="25"/>
  <c r="J201" i="25"/>
  <c r="I201" i="25" s="1"/>
  <c r="J200" i="25"/>
  <c r="J199" i="25"/>
  <c r="J198" i="25"/>
  <c r="J197" i="25"/>
  <c r="J196" i="25"/>
  <c r="J195" i="25"/>
  <c r="I195" i="25" s="1"/>
  <c r="J194" i="25"/>
  <c r="J193" i="25"/>
  <c r="J192" i="25"/>
  <c r="J191" i="25"/>
  <c r="J190" i="25"/>
  <c r="J189" i="25"/>
  <c r="I189" i="25" s="1"/>
  <c r="J188" i="25"/>
  <c r="J187" i="25"/>
  <c r="J186" i="25"/>
  <c r="J185" i="25"/>
  <c r="J184" i="25"/>
  <c r="J183" i="25"/>
  <c r="I183" i="25" s="1"/>
  <c r="J182" i="25"/>
  <c r="J181" i="25"/>
  <c r="J180" i="25"/>
  <c r="J179" i="25"/>
  <c r="J178" i="25"/>
  <c r="J177" i="25"/>
  <c r="I177" i="25" s="1"/>
  <c r="J176" i="25"/>
  <c r="J175" i="25"/>
  <c r="J174" i="25"/>
  <c r="J173" i="25"/>
  <c r="J172" i="25"/>
  <c r="J171" i="25"/>
  <c r="I171" i="25" s="1"/>
  <c r="J170" i="25"/>
  <c r="J169" i="25"/>
  <c r="J168" i="25"/>
  <c r="J167" i="25"/>
  <c r="J166" i="25"/>
  <c r="J165" i="25"/>
  <c r="I165" i="25" s="1"/>
  <c r="J164" i="25"/>
  <c r="J163" i="25"/>
  <c r="J162" i="25"/>
  <c r="J161" i="25"/>
  <c r="J160" i="25"/>
  <c r="J159" i="25"/>
  <c r="I159" i="25" s="1"/>
  <c r="J158" i="25"/>
  <c r="J157" i="25"/>
  <c r="J156" i="25"/>
  <c r="J155" i="25"/>
  <c r="J154" i="25"/>
  <c r="J153" i="25"/>
  <c r="I153" i="25" s="1"/>
  <c r="J152" i="25"/>
  <c r="J151" i="25"/>
  <c r="J150" i="25"/>
  <c r="J149" i="25"/>
  <c r="J148" i="25"/>
  <c r="J147" i="25"/>
  <c r="I147" i="25" s="1"/>
  <c r="J146" i="25"/>
  <c r="J145" i="25"/>
  <c r="J144" i="25"/>
  <c r="J143" i="25"/>
  <c r="J142" i="25"/>
  <c r="J141" i="25"/>
  <c r="I141" i="25" s="1"/>
  <c r="J140" i="25"/>
  <c r="J139" i="25"/>
  <c r="J138" i="25"/>
  <c r="J137" i="25"/>
  <c r="J136" i="25"/>
  <c r="J135" i="25"/>
  <c r="I135" i="25" s="1"/>
  <c r="J134" i="25"/>
  <c r="J133" i="25"/>
  <c r="J132" i="25"/>
  <c r="J131" i="25"/>
  <c r="J130" i="25"/>
  <c r="J129" i="25"/>
  <c r="I129" i="25" s="1"/>
  <c r="J128" i="25"/>
  <c r="J127" i="25"/>
  <c r="J126" i="25"/>
  <c r="J125" i="25"/>
  <c r="J124" i="25"/>
  <c r="J123" i="25"/>
  <c r="I123" i="25" s="1"/>
  <c r="J122" i="25"/>
  <c r="J121" i="25"/>
  <c r="J120" i="25"/>
  <c r="J119" i="25"/>
  <c r="J118" i="25"/>
  <c r="J117" i="25"/>
  <c r="I117" i="25" s="1"/>
  <c r="J116" i="25"/>
  <c r="J115" i="25"/>
  <c r="J114" i="25"/>
  <c r="J113" i="25"/>
  <c r="J112" i="25"/>
  <c r="J111" i="25"/>
  <c r="I111" i="25" s="1"/>
  <c r="J110" i="25"/>
  <c r="J109" i="25"/>
  <c r="J108" i="25"/>
  <c r="J107" i="25"/>
  <c r="J106" i="25"/>
  <c r="J105" i="25"/>
  <c r="I105" i="25" s="1"/>
  <c r="J104" i="25"/>
  <c r="J103" i="25"/>
  <c r="J102" i="25"/>
  <c r="J101" i="25"/>
  <c r="J100" i="25"/>
  <c r="J99" i="25"/>
  <c r="I99" i="25" s="1"/>
  <c r="J98" i="25"/>
  <c r="J97" i="25"/>
  <c r="J96" i="25"/>
  <c r="J95" i="25"/>
  <c r="J94" i="25"/>
  <c r="J93" i="25"/>
  <c r="I93" i="25" s="1"/>
  <c r="J92" i="25"/>
  <c r="J91" i="25"/>
  <c r="J90" i="25"/>
  <c r="J89" i="25"/>
  <c r="J88" i="25"/>
  <c r="J87" i="25"/>
  <c r="I87" i="25" s="1"/>
  <c r="J86" i="25"/>
  <c r="J85" i="25"/>
  <c r="J84" i="25"/>
  <c r="J83" i="25"/>
  <c r="J82" i="25"/>
  <c r="J81" i="25"/>
  <c r="I81" i="25" s="1"/>
  <c r="J80" i="25"/>
  <c r="J79" i="25"/>
  <c r="J78" i="25"/>
  <c r="J77" i="25"/>
  <c r="J76" i="25"/>
  <c r="J75" i="25"/>
  <c r="I75" i="25" s="1"/>
  <c r="J74" i="25"/>
  <c r="J73" i="25"/>
  <c r="J72" i="25"/>
  <c r="J71" i="25"/>
  <c r="J70" i="25"/>
  <c r="J69" i="25"/>
  <c r="I69" i="25" s="1"/>
  <c r="J68" i="25"/>
  <c r="J67" i="25"/>
  <c r="J66" i="25"/>
  <c r="J65" i="25"/>
  <c r="J64" i="25"/>
  <c r="J63" i="25"/>
  <c r="I63" i="25" s="1"/>
  <c r="J62" i="25"/>
  <c r="J61" i="25"/>
  <c r="J60" i="25"/>
  <c r="J59" i="25"/>
  <c r="J58" i="25"/>
  <c r="J57" i="25"/>
  <c r="I57" i="25" s="1"/>
  <c r="J56" i="25"/>
  <c r="J55" i="25"/>
  <c r="J54" i="25"/>
  <c r="J53" i="25"/>
  <c r="J52" i="25"/>
  <c r="J51" i="25"/>
  <c r="I51" i="25" s="1"/>
  <c r="J50" i="25"/>
  <c r="J49" i="25"/>
  <c r="J48" i="25"/>
  <c r="J47" i="25"/>
  <c r="J46" i="25"/>
  <c r="J45" i="25"/>
  <c r="I45" i="25" s="1"/>
  <c r="J44" i="25"/>
  <c r="J43" i="25"/>
  <c r="J42" i="25"/>
  <c r="J41" i="25"/>
  <c r="J40" i="25"/>
  <c r="J39" i="25"/>
  <c r="I39" i="25" s="1"/>
  <c r="J38" i="25"/>
  <c r="J37" i="25"/>
  <c r="J36" i="25"/>
  <c r="J35" i="25"/>
  <c r="J34" i="25"/>
  <c r="J33" i="25"/>
  <c r="I33" i="25" s="1"/>
  <c r="J32" i="25"/>
  <c r="J31" i="25"/>
  <c r="J30" i="25"/>
  <c r="J29" i="25"/>
  <c r="J28" i="25"/>
  <c r="J27" i="25"/>
  <c r="I27" i="25" s="1"/>
  <c r="J26" i="25"/>
  <c r="J25" i="25"/>
  <c r="J24" i="25"/>
  <c r="J23" i="25"/>
  <c r="J22" i="25"/>
  <c r="J21" i="25"/>
  <c r="I21" i="25" s="1"/>
  <c r="J20" i="25"/>
  <c r="J19" i="25"/>
  <c r="J18" i="25"/>
  <c r="J17" i="25"/>
  <c r="J16" i="25"/>
  <c r="J15" i="25"/>
  <c r="I15" i="25" s="1"/>
  <c r="J14" i="25"/>
  <c r="J13" i="25"/>
  <c r="J11" i="25"/>
  <c r="J10" i="25"/>
  <c r="J12" i="25"/>
  <c r="G2311" i="25"/>
  <c r="G2310" i="25"/>
  <c r="G2309" i="25"/>
  <c r="G2308" i="25"/>
  <c r="G2307" i="25"/>
  <c r="G2306" i="25"/>
  <c r="G2305" i="25"/>
  <c r="G2304" i="25"/>
  <c r="G2303" i="25"/>
  <c r="G2302" i="25"/>
  <c r="G2301" i="25"/>
  <c r="G2300" i="25"/>
  <c r="G2299" i="25"/>
  <c r="G2298" i="25"/>
  <c r="G2297" i="25"/>
  <c r="G2296" i="25"/>
  <c r="G2295" i="25"/>
  <c r="G2294" i="25"/>
  <c r="G2293" i="25"/>
  <c r="G2292" i="25"/>
  <c r="G2291" i="25"/>
  <c r="G2290" i="25"/>
  <c r="G2289" i="25"/>
  <c r="G2288" i="25"/>
  <c r="G2287" i="25"/>
  <c r="G2286" i="25"/>
  <c r="G2285" i="25"/>
  <c r="G2284" i="25"/>
  <c r="G2283" i="25"/>
  <c r="G2282" i="25"/>
  <c r="G2281" i="25"/>
  <c r="G2280" i="25"/>
  <c r="G2279" i="25"/>
  <c r="G2278" i="25"/>
  <c r="G2277" i="25"/>
  <c r="G2276" i="25"/>
  <c r="G2275" i="25"/>
  <c r="G2274" i="25"/>
  <c r="G2273" i="25"/>
  <c r="G2272" i="25"/>
  <c r="G2271" i="25"/>
  <c r="G2270" i="25"/>
  <c r="G2269" i="25"/>
  <c r="G2268" i="25"/>
  <c r="G2267" i="25"/>
  <c r="G2266" i="25"/>
  <c r="G2265" i="25"/>
  <c r="G2264" i="25"/>
  <c r="G2263" i="25"/>
  <c r="G2262" i="25"/>
  <c r="G2261" i="25"/>
  <c r="G2260" i="25"/>
  <c r="G2259" i="25"/>
  <c r="G2258" i="25"/>
  <c r="G2257" i="25"/>
  <c r="G2256" i="25"/>
  <c r="G2255" i="25"/>
  <c r="G2254" i="25"/>
  <c r="G2253" i="25"/>
  <c r="G2252" i="25"/>
  <c r="G2251" i="25"/>
  <c r="G2250" i="25"/>
  <c r="G2249" i="25"/>
  <c r="G2248" i="25"/>
  <c r="G2247" i="25"/>
  <c r="G2246" i="25"/>
  <c r="G2245" i="25"/>
  <c r="G2244" i="25"/>
  <c r="G2243" i="25"/>
  <c r="G2242" i="25"/>
  <c r="G2241" i="25"/>
  <c r="G2240" i="25"/>
  <c r="G2239" i="25"/>
  <c r="G2238" i="25"/>
  <c r="G2237" i="25"/>
  <c r="G2236" i="25"/>
  <c r="G2235" i="25"/>
  <c r="G2234" i="25"/>
  <c r="G2233" i="25"/>
  <c r="G2232" i="25"/>
  <c r="G2231" i="25"/>
  <c r="G2230" i="25"/>
  <c r="G2229" i="25"/>
  <c r="G2228" i="25"/>
  <c r="G2227" i="25"/>
  <c r="G2226" i="25"/>
  <c r="G2225" i="25"/>
  <c r="G2224" i="25"/>
  <c r="G2223" i="25"/>
  <c r="G2222" i="25"/>
  <c r="G2221" i="25"/>
  <c r="G2220" i="25"/>
  <c r="G2219" i="25"/>
  <c r="G2218" i="25"/>
  <c r="G2217" i="25"/>
  <c r="G2216" i="25"/>
  <c r="G2215" i="25"/>
  <c r="G2214" i="25"/>
  <c r="G2213" i="25"/>
  <c r="G2212" i="25"/>
  <c r="G2211" i="25"/>
  <c r="G2210" i="25"/>
  <c r="G2209" i="25"/>
  <c r="G2208" i="25"/>
  <c r="G2207" i="25"/>
  <c r="G2206" i="25"/>
  <c r="G2205" i="25"/>
  <c r="G2204" i="25"/>
  <c r="G2203" i="25"/>
  <c r="G2202" i="25"/>
  <c r="G2201" i="25"/>
  <c r="G2200" i="25"/>
  <c r="G2199" i="25"/>
  <c r="G2198" i="25"/>
  <c r="G2197" i="25"/>
  <c r="G2196" i="25"/>
  <c r="G2195" i="25"/>
  <c r="G2194" i="25"/>
  <c r="G2193" i="25"/>
  <c r="G2192" i="25"/>
  <c r="G2191" i="25"/>
  <c r="G2190" i="25"/>
  <c r="G2189" i="25"/>
  <c r="G2188" i="25"/>
  <c r="G2187" i="25"/>
  <c r="G2186" i="25"/>
  <c r="G2185" i="25"/>
  <c r="G2184" i="25"/>
  <c r="G2183" i="25"/>
  <c r="G2182" i="25"/>
  <c r="G2181" i="25"/>
  <c r="G2180" i="25"/>
  <c r="G2179" i="25"/>
  <c r="G2178" i="25"/>
  <c r="G2177" i="25"/>
  <c r="G2176" i="25"/>
  <c r="G2175" i="25"/>
  <c r="G2174" i="25"/>
  <c r="G2173" i="25"/>
  <c r="G2172" i="25"/>
  <c r="G2171" i="25"/>
  <c r="G2170" i="25"/>
  <c r="G2169" i="25"/>
  <c r="G2168" i="25"/>
  <c r="G2167" i="25"/>
  <c r="G2166" i="25"/>
  <c r="G2165" i="25"/>
  <c r="G2164" i="25"/>
  <c r="G2163" i="25"/>
  <c r="G2162" i="25"/>
  <c r="G2161" i="25"/>
  <c r="G2160" i="25"/>
  <c r="G2159" i="25"/>
  <c r="G2158" i="25"/>
  <c r="G2157" i="25"/>
  <c r="G2156" i="25"/>
  <c r="G2155" i="25"/>
  <c r="G2154" i="25"/>
  <c r="G2153" i="25"/>
  <c r="G2152" i="25"/>
  <c r="G2151" i="25"/>
  <c r="G2150" i="25"/>
  <c r="G2149" i="25"/>
  <c r="G2148" i="25"/>
  <c r="G2147" i="25"/>
  <c r="G2146" i="25"/>
  <c r="G2145" i="25"/>
  <c r="G2144" i="25"/>
  <c r="G2143" i="25"/>
  <c r="G2142" i="25"/>
  <c r="G2141" i="25"/>
  <c r="G2140" i="25"/>
  <c r="G2139" i="25"/>
  <c r="G2138" i="25"/>
  <c r="G2137" i="25"/>
  <c r="G2136" i="25"/>
  <c r="G2135" i="25"/>
  <c r="G2134" i="25"/>
  <c r="G2133" i="25"/>
  <c r="G2132" i="25"/>
  <c r="G2131" i="25"/>
  <c r="G2130" i="25"/>
  <c r="G2129" i="25"/>
  <c r="G2128" i="25"/>
  <c r="G2127" i="25"/>
  <c r="G2126" i="25"/>
  <c r="G2125" i="25"/>
  <c r="G2124" i="25"/>
  <c r="G2123" i="25"/>
  <c r="G2122" i="25"/>
  <c r="G2121" i="25"/>
  <c r="G2120" i="25"/>
  <c r="G2119" i="25"/>
  <c r="G2118" i="25"/>
  <c r="G2117" i="25"/>
  <c r="G2116" i="25"/>
  <c r="G2115" i="25"/>
  <c r="G2114" i="25"/>
  <c r="G2113" i="25"/>
  <c r="G2112" i="25"/>
  <c r="G2111" i="25"/>
  <c r="G2110" i="25"/>
  <c r="G2109" i="25"/>
  <c r="G2108" i="25"/>
  <c r="G2107" i="25"/>
  <c r="G2106" i="25"/>
  <c r="G2105" i="25"/>
  <c r="G2104" i="25"/>
  <c r="G2103" i="25"/>
  <c r="G2102" i="25"/>
  <c r="G2101" i="25"/>
  <c r="G2100" i="25"/>
  <c r="G2099" i="25"/>
  <c r="G2098" i="25"/>
  <c r="G2097" i="25"/>
  <c r="G2096" i="25"/>
  <c r="G2095" i="25"/>
  <c r="G2094" i="25"/>
  <c r="G2093" i="25"/>
  <c r="G2092" i="25"/>
  <c r="G2091" i="25"/>
  <c r="G2090" i="25"/>
  <c r="G2089" i="25"/>
  <c r="G2088" i="25"/>
  <c r="G2087" i="25"/>
  <c r="G2086" i="25"/>
  <c r="G2085" i="25"/>
  <c r="G2084" i="25"/>
  <c r="G2083" i="25"/>
  <c r="G2082" i="25"/>
  <c r="G2081" i="25"/>
  <c r="G2080" i="25"/>
  <c r="G2079" i="25"/>
  <c r="G2078" i="25"/>
  <c r="G2077" i="25"/>
  <c r="G2076" i="25"/>
  <c r="G2075" i="25"/>
  <c r="G2074" i="25"/>
  <c r="G2073" i="25"/>
  <c r="G2072" i="25"/>
  <c r="G2071" i="25"/>
  <c r="G2070" i="25"/>
  <c r="G2069" i="25"/>
  <c r="G2068" i="25"/>
  <c r="G2067" i="25"/>
  <c r="G2066" i="25"/>
  <c r="G2065" i="25"/>
  <c r="G2064" i="25"/>
  <c r="G2063" i="25"/>
  <c r="G2062" i="25"/>
  <c r="G2061" i="25"/>
  <c r="G2060" i="25"/>
  <c r="G2059" i="25"/>
  <c r="G2058" i="25"/>
  <c r="G2057" i="25"/>
  <c r="G2056" i="25"/>
  <c r="G2055" i="25"/>
  <c r="G2054" i="25"/>
  <c r="G2053" i="25"/>
  <c r="G2052" i="25"/>
  <c r="G2051" i="25"/>
  <c r="G2050" i="25"/>
  <c r="G2049" i="25"/>
  <c r="G2048" i="25"/>
  <c r="G2047" i="25"/>
  <c r="G2046" i="25"/>
  <c r="G2045" i="25"/>
  <c r="G2044" i="25"/>
  <c r="G2043" i="25"/>
  <c r="G2042" i="25"/>
  <c r="G2041" i="25"/>
  <c r="G2040" i="25"/>
  <c r="G2039" i="25"/>
  <c r="G2038" i="25"/>
  <c r="G2037" i="25"/>
  <c r="G2036" i="25"/>
  <c r="G2035" i="25"/>
  <c r="G2034" i="25"/>
  <c r="G2033" i="25"/>
  <c r="G2032" i="25"/>
  <c r="G2031" i="25"/>
  <c r="G2030" i="25"/>
  <c r="G2029" i="25"/>
  <c r="G2028" i="25"/>
  <c r="G2027" i="25"/>
  <c r="G2026" i="25"/>
  <c r="G2025" i="25"/>
  <c r="G2024" i="25"/>
  <c r="G2023" i="25"/>
  <c r="G2022" i="25"/>
  <c r="G2021" i="25"/>
  <c r="G2020" i="25"/>
  <c r="G2019" i="25"/>
  <c r="G2018" i="25"/>
  <c r="G2017" i="25"/>
  <c r="G2016" i="25"/>
  <c r="G2015" i="25"/>
  <c r="G2014" i="25"/>
  <c r="G2013" i="25"/>
  <c r="G2012" i="25"/>
  <c r="G2011" i="25"/>
  <c r="G2010" i="25"/>
  <c r="G2009" i="25"/>
  <c r="G2008" i="25"/>
  <c r="G2007" i="25"/>
  <c r="G2006" i="25"/>
  <c r="G2005" i="25"/>
  <c r="G2004" i="25"/>
  <c r="G2003" i="25"/>
  <c r="G2002" i="25"/>
  <c r="G2001" i="25"/>
  <c r="G2000" i="25"/>
  <c r="G1999" i="25"/>
  <c r="G1998" i="25"/>
  <c r="G1997" i="25"/>
  <c r="G1996" i="25"/>
  <c r="G1995" i="25"/>
  <c r="G1994" i="25"/>
  <c r="G1993" i="25"/>
  <c r="G1992" i="25"/>
  <c r="G1991" i="25"/>
  <c r="G1990" i="25"/>
  <c r="G1989" i="25"/>
  <c r="G1988" i="25"/>
  <c r="G1987" i="25"/>
  <c r="G1986" i="25"/>
  <c r="G1985" i="25"/>
  <c r="G1984" i="25"/>
  <c r="G1983" i="25"/>
  <c r="G1982" i="25"/>
  <c r="G1981" i="25"/>
  <c r="G1980" i="25"/>
  <c r="G1979" i="25"/>
  <c r="G1978" i="25"/>
  <c r="G1977" i="25"/>
  <c r="G1976" i="25"/>
  <c r="G1975" i="25"/>
  <c r="G1974" i="25"/>
  <c r="G1973" i="25"/>
  <c r="G1972" i="25"/>
  <c r="G1971" i="25"/>
  <c r="G1970" i="25"/>
  <c r="G1969" i="25"/>
  <c r="G1968" i="25"/>
  <c r="G1967" i="25"/>
  <c r="G1966" i="25"/>
  <c r="G1965" i="25"/>
  <c r="G1964" i="25"/>
  <c r="G1963" i="25"/>
  <c r="G1962" i="25"/>
  <c r="G1961" i="25"/>
  <c r="G1960" i="25"/>
  <c r="G1959" i="25"/>
  <c r="G1958" i="25"/>
  <c r="G1957" i="25"/>
  <c r="G1956" i="25"/>
  <c r="G1955" i="25"/>
  <c r="G1954" i="25"/>
  <c r="G1953" i="25"/>
  <c r="G1952" i="25"/>
  <c r="G1951" i="25"/>
  <c r="G1950" i="25"/>
  <c r="G1949" i="25"/>
  <c r="G1948" i="25"/>
  <c r="G1947" i="25"/>
  <c r="G1946" i="25"/>
  <c r="G1945" i="25"/>
  <c r="G1944" i="25"/>
  <c r="G1943" i="25"/>
  <c r="G1942" i="25"/>
  <c r="G1941" i="25"/>
  <c r="G1940" i="25"/>
  <c r="G1939" i="25"/>
  <c r="G1938" i="25"/>
  <c r="G1937" i="25"/>
  <c r="G1936" i="25"/>
  <c r="G1935" i="25"/>
  <c r="G1934" i="25"/>
  <c r="G1933" i="25"/>
  <c r="G1932" i="25"/>
  <c r="G1931" i="25"/>
  <c r="G1930" i="25"/>
  <c r="G1929" i="25"/>
  <c r="G1928" i="25"/>
  <c r="G1927" i="25"/>
  <c r="G1926" i="25"/>
  <c r="G1925" i="25"/>
  <c r="G1924" i="25"/>
  <c r="G1923" i="25"/>
  <c r="G1922" i="25"/>
  <c r="G1921" i="25"/>
  <c r="G1920" i="25"/>
  <c r="G1919" i="25"/>
  <c r="G1918" i="25"/>
  <c r="G1917" i="25"/>
  <c r="G1916" i="25"/>
  <c r="G1915" i="25"/>
  <c r="G1914" i="25"/>
  <c r="G1913" i="25"/>
  <c r="G1912" i="25"/>
  <c r="G1911" i="25"/>
  <c r="G1910" i="25"/>
  <c r="G1909" i="25"/>
  <c r="G1908" i="25"/>
  <c r="G1907" i="25"/>
  <c r="G1906" i="25"/>
  <c r="G1905" i="25"/>
  <c r="G1904" i="25"/>
  <c r="G1903" i="25"/>
  <c r="G1902" i="25"/>
  <c r="G1901" i="25"/>
  <c r="G1900" i="25"/>
  <c r="G1899" i="25"/>
  <c r="G1898" i="25"/>
  <c r="G1897" i="25"/>
  <c r="G1896" i="25"/>
  <c r="G1895" i="25"/>
  <c r="G1894" i="25"/>
  <c r="G1893" i="25"/>
  <c r="G1892" i="25"/>
  <c r="G1891" i="25"/>
  <c r="G1890" i="25"/>
  <c r="G1889" i="25"/>
  <c r="G1888" i="25"/>
  <c r="G1887" i="25"/>
  <c r="G1886" i="25"/>
  <c r="G1885" i="25"/>
  <c r="G1884" i="25"/>
  <c r="G1883" i="25"/>
  <c r="G1882" i="25"/>
  <c r="G1881" i="25"/>
  <c r="G1880" i="25"/>
  <c r="G1879" i="25"/>
  <c r="G1878" i="25"/>
  <c r="G1877" i="25"/>
  <c r="G1876" i="25"/>
  <c r="G1875" i="25"/>
  <c r="G1874" i="25"/>
  <c r="G1873" i="25"/>
  <c r="G1872" i="25"/>
  <c r="G1871" i="25"/>
  <c r="G1870" i="25"/>
  <c r="G1869" i="25"/>
  <c r="G1868" i="25"/>
  <c r="G1867" i="25"/>
  <c r="G1866" i="25"/>
  <c r="G1865" i="25"/>
  <c r="G1864" i="25"/>
  <c r="G1863" i="25"/>
  <c r="G1862" i="25"/>
  <c r="G1861" i="25"/>
  <c r="G1860" i="25"/>
  <c r="G1859" i="25"/>
  <c r="G1858" i="25"/>
  <c r="G1857" i="25"/>
  <c r="G1856" i="25"/>
  <c r="G1855" i="25"/>
  <c r="G1854" i="25"/>
  <c r="G1853" i="25"/>
  <c r="G1852" i="25"/>
  <c r="G1851" i="25"/>
  <c r="G1850" i="25"/>
  <c r="G1849" i="25"/>
  <c r="G1848" i="25"/>
  <c r="G1847" i="25"/>
  <c r="G1846" i="25"/>
  <c r="G1845" i="25"/>
  <c r="G1844" i="25"/>
  <c r="G1843" i="25"/>
  <c r="G1842" i="25"/>
  <c r="G1841" i="25"/>
  <c r="G1840" i="25"/>
  <c r="G1839" i="25"/>
  <c r="G1838" i="25"/>
  <c r="G1837" i="25"/>
  <c r="G1836" i="25"/>
  <c r="G1835" i="25"/>
  <c r="G1834" i="25"/>
  <c r="G1833" i="25"/>
  <c r="G1832" i="25"/>
  <c r="G1831" i="25"/>
  <c r="G1830" i="25"/>
  <c r="G1829" i="25"/>
  <c r="G1828" i="25"/>
  <c r="G1827" i="25"/>
  <c r="G1826" i="25"/>
  <c r="G1825" i="25"/>
  <c r="G1824" i="25"/>
  <c r="G1823" i="25"/>
  <c r="G1822" i="25"/>
  <c r="G1821" i="25"/>
  <c r="G1820" i="25"/>
  <c r="G1819" i="25"/>
  <c r="G1818" i="25"/>
  <c r="G1817" i="25"/>
  <c r="G1816" i="25"/>
  <c r="G1815" i="25"/>
  <c r="G1814" i="25"/>
  <c r="G1813" i="25"/>
  <c r="G1812" i="25"/>
  <c r="G1811" i="25"/>
  <c r="G1810" i="25"/>
  <c r="G1809" i="25"/>
  <c r="G1808" i="25"/>
  <c r="G1807" i="25"/>
  <c r="G1806" i="25"/>
  <c r="G1805" i="25"/>
  <c r="G1804" i="25"/>
  <c r="G1803" i="25"/>
  <c r="G1802" i="25"/>
  <c r="G1801" i="25"/>
  <c r="G1800" i="25"/>
  <c r="G1799" i="25"/>
  <c r="G1798" i="25"/>
  <c r="G1797" i="25"/>
  <c r="G1796" i="25"/>
  <c r="G1795" i="25"/>
  <c r="G1794" i="25"/>
  <c r="G1793" i="25"/>
  <c r="G1792" i="25"/>
  <c r="G1791" i="25"/>
  <c r="G1790" i="25"/>
  <c r="G1789" i="25"/>
  <c r="G1788" i="25"/>
  <c r="G1787" i="25"/>
  <c r="G1786" i="25"/>
  <c r="G1785" i="25"/>
  <c r="G1784" i="25"/>
  <c r="G1783" i="25"/>
  <c r="G1782" i="25"/>
  <c r="G1781" i="25"/>
  <c r="G1780" i="25"/>
  <c r="G1779" i="25"/>
  <c r="G1778" i="25"/>
  <c r="G1777" i="25"/>
  <c r="G1776" i="25"/>
  <c r="G1775" i="25"/>
  <c r="G1774" i="25"/>
  <c r="G1773" i="25"/>
  <c r="G1772" i="25"/>
  <c r="G1771" i="25"/>
  <c r="G1770" i="25"/>
  <c r="G1769" i="25"/>
  <c r="G1768" i="25"/>
  <c r="G1767" i="25"/>
  <c r="G1766" i="25"/>
  <c r="G1765" i="25"/>
  <c r="G1764" i="25"/>
  <c r="G1763" i="25"/>
  <c r="G1762" i="25"/>
  <c r="G1761" i="25"/>
  <c r="G1760" i="25"/>
  <c r="G1759" i="25"/>
  <c r="G1758" i="25"/>
  <c r="G1757" i="25"/>
  <c r="G1756" i="25"/>
  <c r="G1755" i="25"/>
  <c r="G1754" i="25"/>
  <c r="G1753" i="25"/>
  <c r="G1752" i="25"/>
  <c r="G1751" i="25"/>
  <c r="G1750" i="25"/>
  <c r="G1749" i="25"/>
  <c r="G1748" i="25"/>
  <c r="G1747" i="25"/>
  <c r="G1746" i="25"/>
  <c r="G1745" i="25"/>
  <c r="G1744" i="25"/>
  <c r="G1743" i="25"/>
  <c r="G1742" i="25"/>
  <c r="G1741" i="25"/>
  <c r="G1740" i="25"/>
  <c r="G1739" i="25"/>
  <c r="G1738" i="25"/>
  <c r="G1737" i="25"/>
  <c r="G1736" i="25"/>
  <c r="G1735" i="25"/>
  <c r="G1734" i="25"/>
  <c r="G1733" i="25"/>
  <c r="G1732" i="25"/>
  <c r="G1731" i="25"/>
  <c r="G1730" i="25"/>
  <c r="G1729" i="25"/>
  <c r="G1728" i="25"/>
  <c r="G1727" i="25"/>
  <c r="G1726" i="25"/>
  <c r="G1725" i="25"/>
  <c r="G1724" i="25"/>
  <c r="G1723" i="25"/>
  <c r="G1722" i="25"/>
  <c r="G1721" i="25"/>
  <c r="G1720" i="25"/>
  <c r="G1719" i="25"/>
  <c r="G1718" i="25"/>
  <c r="G1717" i="25"/>
  <c r="G1716" i="25"/>
  <c r="G1715" i="25"/>
  <c r="G1714" i="25"/>
  <c r="G1713" i="25"/>
  <c r="G1712" i="25"/>
  <c r="G1711" i="25"/>
  <c r="G1710" i="25"/>
  <c r="G1709" i="25"/>
  <c r="G1708" i="25"/>
  <c r="G1707" i="25"/>
  <c r="G1706" i="25"/>
  <c r="G1705" i="25"/>
  <c r="G1704" i="25"/>
  <c r="G1703" i="25"/>
  <c r="G1702" i="25"/>
  <c r="G1701" i="25"/>
  <c r="G1700" i="25"/>
  <c r="G1699" i="25"/>
  <c r="G1698" i="25"/>
  <c r="G1697" i="25"/>
  <c r="G1696" i="25"/>
  <c r="G1695" i="25"/>
  <c r="G1694" i="25"/>
  <c r="G1693" i="25"/>
  <c r="G1692" i="25"/>
  <c r="G1691" i="25"/>
  <c r="G1690" i="25"/>
  <c r="G1689" i="25"/>
  <c r="G1688" i="25"/>
  <c r="G1687" i="25"/>
  <c r="G1686" i="25"/>
  <c r="G1685" i="25"/>
  <c r="G1684" i="25"/>
  <c r="G1683" i="25"/>
  <c r="G1682" i="25"/>
  <c r="G1681" i="25"/>
  <c r="G1680" i="25"/>
  <c r="G1679" i="25"/>
  <c r="G1678" i="25"/>
  <c r="G1677" i="25"/>
  <c r="G1676" i="25"/>
  <c r="G1675" i="25"/>
  <c r="G1674" i="25"/>
  <c r="G1673" i="25"/>
  <c r="G1672" i="25"/>
  <c r="G1671" i="25"/>
  <c r="G1670" i="25"/>
  <c r="G1669" i="25"/>
  <c r="G1668" i="25"/>
  <c r="G1667" i="25"/>
  <c r="G1666" i="25"/>
  <c r="G1665" i="25"/>
  <c r="G1664" i="25"/>
  <c r="G1663" i="25"/>
  <c r="G1662" i="25"/>
  <c r="G1661" i="25"/>
  <c r="G1660" i="25"/>
  <c r="G1659" i="25"/>
  <c r="G1658" i="25"/>
  <c r="G1657" i="25"/>
  <c r="G1656" i="25"/>
  <c r="G1655" i="25"/>
  <c r="G1654" i="25"/>
  <c r="G1653" i="25"/>
  <c r="G1652" i="25"/>
  <c r="G1651" i="25"/>
  <c r="G1650" i="25"/>
  <c r="G1649" i="25"/>
  <c r="G1648" i="25"/>
  <c r="G1647" i="25"/>
  <c r="G1646" i="25"/>
  <c r="G1645" i="25"/>
  <c r="G1644" i="25"/>
  <c r="G1643" i="25"/>
  <c r="G1642" i="25"/>
  <c r="G1641" i="25"/>
  <c r="G1640" i="25"/>
  <c r="G1639" i="25"/>
  <c r="G1638" i="25"/>
  <c r="G1637" i="25"/>
  <c r="G1636" i="25"/>
  <c r="G1635" i="25"/>
  <c r="G1634" i="25"/>
  <c r="G1633" i="25"/>
  <c r="G1632" i="25"/>
  <c r="G1631" i="25"/>
  <c r="G1630" i="25"/>
  <c r="G1629" i="25"/>
  <c r="G1628" i="25"/>
  <c r="G1627" i="25"/>
  <c r="G1626" i="25"/>
  <c r="G1625" i="25"/>
  <c r="G1624" i="25"/>
  <c r="G1623" i="25"/>
  <c r="G1622" i="25"/>
  <c r="G1621" i="25"/>
  <c r="G1620" i="25"/>
  <c r="G1619" i="25"/>
  <c r="G1618" i="25"/>
  <c r="G1617" i="25"/>
  <c r="G1616" i="25"/>
  <c r="G1615" i="25"/>
  <c r="G1614" i="25"/>
  <c r="G1613" i="25"/>
  <c r="G1612" i="25"/>
  <c r="G1611" i="25"/>
  <c r="G1610" i="25"/>
  <c r="G1609" i="25"/>
  <c r="G1608" i="25"/>
  <c r="G1607" i="25"/>
  <c r="G1606" i="25"/>
  <c r="G1605" i="25"/>
  <c r="G1604" i="25"/>
  <c r="G1603" i="25"/>
  <c r="G1602" i="25"/>
  <c r="G1601" i="25"/>
  <c r="G1600" i="25"/>
  <c r="G1599" i="25"/>
  <c r="G1598" i="25"/>
  <c r="G1597" i="25"/>
  <c r="G1596" i="25"/>
  <c r="G1595" i="25"/>
  <c r="G1594" i="25"/>
  <c r="G1593" i="25"/>
  <c r="G1592" i="25"/>
  <c r="G1591" i="25"/>
  <c r="G1590" i="25"/>
  <c r="G1589" i="25"/>
  <c r="G1588" i="25"/>
  <c r="G1587" i="25"/>
  <c r="G1586" i="25"/>
  <c r="G1585" i="25"/>
  <c r="G1584" i="25"/>
  <c r="G1583" i="25"/>
  <c r="G1582" i="25"/>
  <c r="G1581" i="25"/>
  <c r="G1580" i="25"/>
  <c r="G1579" i="25"/>
  <c r="G1578" i="25"/>
  <c r="G1577" i="25"/>
  <c r="G1576" i="25"/>
  <c r="G1575" i="25"/>
  <c r="G1574" i="25"/>
  <c r="G1573" i="25"/>
  <c r="G1572" i="25"/>
  <c r="G1571" i="25"/>
  <c r="G1570" i="25"/>
  <c r="G1569" i="25"/>
  <c r="G1568" i="25"/>
  <c r="G1567" i="25"/>
  <c r="G1566" i="25"/>
  <c r="G1565" i="25"/>
  <c r="G1564" i="25"/>
  <c r="G1563" i="25"/>
  <c r="G1562" i="25"/>
  <c r="G1561" i="25"/>
  <c r="G1560" i="25"/>
  <c r="G1559" i="25"/>
  <c r="G1558" i="25"/>
  <c r="G1557" i="25"/>
  <c r="G1556" i="25"/>
  <c r="G1555" i="25"/>
  <c r="G1554" i="25"/>
  <c r="G1553" i="25"/>
  <c r="G1552" i="25"/>
  <c r="G1551" i="25"/>
  <c r="G1550" i="25"/>
  <c r="G1549" i="25"/>
  <c r="G1548" i="25"/>
  <c r="G1547" i="25"/>
  <c r="G1546" i="25"/>
  <c r="G1545" i="25"/>
  <c r="G1544" i="25"/>
  <c r="G1543" i="25"/>
  <c r="G1542" i="25"/>
  <c r="G1541" i="25"/>
  <c r="G1540" i="25"/>
  <c r="G1539" i="25"/>
  <c r="G1538" i="25"/>
  <c r="G1537" i="25"/>
  <c r="G1536" i="25"/>
  <c r="G1535" i="25"/>
  <c r="G1534" i="25"/>
  <c r="G1533" i="25"/>
  <c r="G1532" i="25"/>
  <c r="G1531" i="25"/>
  <c r="G1530" i="25"/>
  <c r="G1529" i="25"/>
  <c r="G1528" i="25"/>
  <c r="G1527" i="25"/>
  <c r="G1526" i="25"/>
  <c r="G1525" i="25"/>
  <c r="G1524" i="25"/>
  <c r="G1523" i="25"/>
  <c r="G1522" i="25"/>
  <c r="G1521" i="25"/>
  <c r="G1520" i="25"/>
  <c r="G1519" i="25"/>
  <c r="G1518" i="25"/>
  <c r="G1517" i="25"/>
  <c r="G1516" i="25"/>
  <c r="G1515" i="25"/>
  <c r="G1514" i="25"/>
  <c r="G1513" i="25"/>
  <c r="G1512" i="25"/>
  <c r="G1511" i="25"/>
  <c r="G1510" i="25"/>
  <c r="G1509" i="25"/>
  <c r="G1508" i="25"/>
  <c r="G1507" i="25"/>
  <c r="G1506" i="25"/>
  <c r="G1505" i="25"/>
  <c r="G1504" i="25"/>
  <c r="G1503" i="25"/>
  <c r="G1502" i="25"/>
  <c r="G1501" i="25"/>
  <c r="G1500" i="25"/>
  <c r="G1499" i="25"/>
  <c r="G1498" i="25"/>
  <c r="G1497" i="25"/>
  <c r="G1496" i="25"/>
  <c r="G1495" i="25"/>
  <c r="G1494" i="25"/>
  <c r="G1493" i="25"/>
  <c r="G1492" i="25"/>
  <c r="G1491" i="25"/>
  <c r="G1490" i="25"/>
  <c r="G1489" i="25"/>
  <c r="G1488" i="25"/>
  <c r="G1487" i="25"/>
  <c r="G1486" i="25"/>
  <c r="G1485" i="25"/>
  <c r="G1484" i="25"/>
  <c r="G1483" i="25"/>
  <c r="G1482" i="25"/>
  <c r="G1481" i="25"/>
  <c r="G1480" i="25"/>
  <c r="G1479" i="25"/>
  <c r="G1478" i="25"/>
  <c r="G1477" i="25"/>
  <c r="G1476" i="25"/>
  <c r="G1475" i="25"/>
  <c r="G1474" i="25"/>
  <c r="G1473" i="25"/>
  <c r="G1472" i="25"/>
  <c r="G1471" i="25"/>
  <c r="G1470" i="25"/>
  <c r="G1469" i="25"/>
  <c r="G1468" i="25"/>
  <c r="G1467" i="25"/>
  <c r="G1466" i="25"/>
  <c r="G1465" i="25"/>
  <c r="G1464" i="25"/>
  <c r="G1463" i="25"/>
  <c r="G1462" i="25"/>
  <c r="G1461" i="25"/>
  <c r="G1460" i="25"/>
  <c r="G1459" i="25"/>
  <c r="G1458" i="25"/>
  <c r="G1457" i="25"/>
  <c r="G1456" i="25"/>
  <c r="G1455" i="25"/>
  <c r="G1454" i="25"/>
  <c r="G1453" i="25"/>
  <c r="G1452" i="25"/>
  <c r="G1451" i="25"/>
  <c r="G1450" i="25"/>
  <c r="G1449" i="25"/>
  <c r="G1448" i="25"/>
  <c r="G1447" i="25"/>
  <c r="G1446" i="25"/>
  <c r="G1445" i="25"/>
  <c r="G1444" i="25"/>
  <c r="G1443" i="25"/>
  <c r="G1442" i="25"/>
  <c r="G1441" i="25"/>
  <c r="G1440" i="25"/>
  <c r="G1439" i="25"/>
  <c r="G1438" i="25"/>
  <c r="G1437" i="25"/>
  <c r="G1436" i="25"/>
  <c r="G1435" i="25"/>
  <c r="G1434" i="25"/>
  <c r="G1433" i="25"/>
  <c r="G1432" i="25"/>
  <c r="G1431" i="25"/>
  <c r="G1430" i="25"/>
  <c r="G1429" i="25"/>
  <c r="G1428" i="25"/>
  <c r="G1427" i="25"/>
  <c r="G1426" i="25"/>
  <c r="G1425" i="25"/>
  <c r="G1424" i="25"/>
  <c r="G1423" i="25"/>
  <c r="G1422" i="25"/>
  <c r="G1421" i="25"/>
  <c r="G1420" i="25"/>
  <c r="G1419" i="25"/>
  <c r="G1418" i="25"/>
  <c r="G1417" i="25"/>
  <c r="G1416" i="25"/>
  <c r="G1415" i="25"/>
  <c r="G1414" i="25"/>
  <c r="G1413" i="25"/>
  <c r="G1412" i="25"/>
  <c r="G1411" i="25"/>
  <c r="G1410" i="25"/>
  <c r="G1409" i="25"/>
  <c r="G1408" i="25"/>
  <c r="G1407" i="25"/>
  <c r="G1406" i="25"/>
  <c r="G1405" i="25"/>
  <c r="G1404" i="25"/>
  <c r="G1403" i="25"/>
  <c r="G1402" i="25"/>
  <c r="G1401" i="25"/>
  <c r="G1400" i="25"/>
  <c r="G1399" i="25"/>
  <c r="G1398" i="25"/>
  <c r="G1397" i="25"/>
  <c r="G1396" i="25"/>
  <c r="G1395" i="25"/>
  <c r="G1394" i="25"/>
  <c r="G1393" i="25"/>
  <c r="G1392" i="25"/>
  <c r="G1391" i="25"/>
  <c r="G1390" i="25"/>
  <c r="G1389" i="25"/>
  <c r="G1388" i="25"/>
  <c r="G1387" i="25"/>
  <c r="G1386" i="25"/>
  <c r="G1385" i="25"/>
  <c r="G1384" i="25"/>
  <c r="G1383" i="25"/>
  <c r="G1382" i="25"/>
  <c r="G1381" i="25"/>
  <c r="G1380" i="25"/>
  <c r="G1379" i="25"/>
  <c r="G1378" i="25"/>
  <c r="G1377" i="25"/>
  <c r="G1376" i="25"/>
  <c r="G1375" i="25"/>
  <c r="G1374" i="25"/>
  <c r="G1373" i="25"/>
  <c r="G1372" i="25"/>
  <c r="G1371" i="25"/>
  <c r="G1370" i="25"/>
  <c r="G1369" i="25"/>
  <c r="G1368" i="25"/>
  <c r="G1367" i="25"/>
  <c r="G1366" i="25"/>
  <c r="G1365" i="25"/>
  <c r="G1364" i="25"/>
  <c r="G1363" i="25"/>
  <c r="G1362" i="25"/>
  <c r="G1361" i="25"/>
  <c r="G1360" i="25"/>
  <c r="G1359" i="25"/>
  <c r="G1358" i="25"/>
  <c r="G1357" i="25"/>
  <c r="G1356" i="25"/>
  <c r="G1355" i="25"/>
  <c r="G1354" i="25"/>
  <c r="G1353" i="25"/>
  <c r="G1352" i="25"/>
  <c r="G1351" i="25"/>
  <c r="G1350" i="25"/>
  <c r="G1349" i="25"/>
  <c r="G1348" i="25"/>
  <c r="G1347" i="25"/>
  <c r="G1346" i="25"/>
  <c r="G1345" i="25"/>
  <c r="G1344" i="25"/>
  <c r="G1343" i="25"/>
  <c r="G1342" i="25"/>
  <c r="G1341" i="25"/>
  <c r="G1340" i="25"/>
  <c r="G1339" i="25"/>
  <c r="G1338" i="25"/>
  <c r="G1337" i="25"/>
  <c r="G1336" i="25"/>
  <c r="G1335" i="25"/>
  <c r="G1334" i="25"/>
  <c r="G1333" i="25"/>
  <c r="G1332" i="25"/>
  <c r="G1331" i="25"/>
  <c r="G1330" i="25"/>
  <c r="G1329" i="25"/>
  <c r="G1328" i="25"/>
  <c r="G1327" i="25"/>
  <c r="G1326" i="25"/>
  <c r="G1325" i="25"/>
  <c r="G1324" i="25"/>
  <c r="G1323" i="25"/>
  <c r="G1322" i="25"/>
  <c r="G1321" i="25"/>
  <c r="G1320" i="25"/>
  <c r="G1319" i="25"/>
  <c r="G1318" i="25"/>
  <c r="G1317" i="25"/>
  <c r="G1316" i="25"/>
  <c r="G1315" i="25"/>
  <c r="G1314" i="25"/>
  <c r="G1313" i="25"/>
  <c r="G1312" i="25"/>
  <c r="G1311" i="25"/>
  <c r="G1310" i="25"/>
  <c r="G1309" i="25"/>
  <c r="G1308" i="25"/>
  <c r="G1307" i="25"/>
  <c r="G1306" i="25"/>
  <c r="G1305" i="25"/>
  <c r="G1304" i="25"/>
  <c r="G1303" i="25"/>
  <c r="G1302" i="25"/>
  <c r="G1301" i="25"/>
  <c r="G1300" i="25"/>
  <c r="G1299" i="25"/>
  <c r="G1298" i="25"/>
  <c r="G1297" i="25"/>
  <c r="G1296" i="25"/>
  <c r="G1295" i="25"/>
  <c r="G1294" i="25"/>
  <c r="G1293" i="25"/>
  <c r="G1292" i="25"/>
  <c r="G1291" i="25"/>
  <c r="G1290" i="25"/>
  <c r="G1289" i="25"/>
  <c r="G1288" i="25"/>
  <c r="G1287" i="25"/>
  <c r="G1286" i="25"/>
  <c r="G1285" i="25"/>
  <c r="G1284" i="25"/>
  <c r="G1283" i="25"/>
  <c r="G1282" i="25"/>
  <c r="G1281" i="25"/>
  <c r="G1280" i="25"/>
  <c r="G1279" i="25"/>
  <c r="G1278" i="25"/>
  <c r="G1277" i="25"/>
  <c r="G1276" i="25"/>
  <c r="G1275" i="25"/>
  <c r="G1274" i="25"/>
  <c r="G1273" i="25"/>
  <c r="G1272" i="25"/>
  <c r="G1271" i="25"/>
  <c r="G1270" i="25"/>
  <c r="G1269" i="25"/>
  <c r="G1268" i="25"/>
  <c r="G1267" i="25"/>
  <c r="G1266" i="25"/>
  <c r="G1265" i="25"/>
  <c r="G1264" i="25"/>
  <c r="G1263" i="25"/>
  <c r="G1262" i="25"/>
  <c r="G1261" i="25"/>
  <c r="G1260" i="25"/>
  <c r="G1259" i="25"/>
  <c r="G1258" i="25"/>
  <c r="G1257" i="25"/>
  <c r="G1256" i="25"/>
  <c r="G1255" i="25"/>
  <c r="G1254" i="25"/>
  <c r="G1253" i="25"/>
  <c r="G1252" i="25"/>
  <c r="G1251" i="25"/>
  <c r="G1250" i="25"/>
  <c r="G1249" i="25"/>
  <c r="G1248" i="25"/>
  <c r="G1247" i="25"/>
  <c r="G1246" i="25"/>
  <c r="G1245" i="25"/>
  <c r="G1244" i="25"/>
  <c r="G1243" i="25"/>
  <c r="G1242" i="25"/>
  <c r="G1241" i="25"/>
  <c r="G1240" i="25"/>
  <c r="G1239" i="25"/>
  <c r="G1238" i="25"/>
  <c r="G1237" i="25"/>
  <c r="G1236" i="25"/>
  <c r="G1235" i="25"/>
  <c r="G1234" i="25"/>
  <c r="G1233" i="25"/>
  <c r="G1232" i="25"/>
  <c r="G1231" i="25"/>
  <c r="G1230" i="25"/>
  <c r="G1229" i="25"/>
  <c r="G1228" i="25"/>
  <c r="G1227" i="25"/>
  <c r="G1226" i="25"/>
  <c r="G1225" i="25"/>
  <c r="G1224" i="25"/>
  <c r="G1223" i="25"/>
  <c r="G1222" i="25"/>
  <c r="G1221" i="25"/>
  <c r="G1220" i="25"/>
  <c r="G1219" i="25"/>
  <c r="G1218" i="25"/>
  <c r="G1217" i="25"/>
  <c r="G1216" i="25"/>
  <c r="G1215" i="25"/>
  <c r="G1214" i="25"/>
  <c r="G1213" i="25"/>
  <c r="G1212" i="25"/>
  <c r="G1211" i="25"/>
  <c r="G1210" i="25"/>
  <c r="G1209" i="25"/>
  <c r="G1208" i="25"/>
  <c r="G1207" i="25"/>
  <c r="G1206" i="25"/>
  <c r="G1205" i="25"/>
  <c r="G1204" i="25"/>
  <c r="G1203" i="25"/>
  <c r="G1202" i="25"/>
  <c r="G1201" i="25"/>
  <c r="G1200" i="25"/>
  <c r="G1199" i="25"/>
  <c r="G1198" i="25"/>
  <c r="G1197" i="25"/>
  <c r="G1196" i="25"/>
  <c r="G1195" i="25"/>
  <c r="G1194" i="25"/>
  <c r="G1193" i="25"/>
  <c r="G1192" i="25"/>
  <c r="G1191" i="25"/>
  <c r="G1190" i="25"/>
  <c r="G1189" i="25"/>
  <c r="G1188" i="25"/>
  <c r="G1187" i="25"/>
  <c r="G1186" i="25"/>
  <c r="G1185" i="25"/>
  <c r="G1184" i="25"/>
  <c r="G1183" i="25"/>
  <c r="G1182" i="25"/>
  <c r="G1181" i="25"/>
  <c r="G1180" i="25"/>
  <c r="G1179" i="25"/>
  <c r="G1178" i="25"/>
  <c r="G1177" i="25"/>
  <c r="G1176" i="25"/>
  <c r="G1175" i="25"/>
  <c r="G1174" i="25"/>
  <c r="G1173" i="25"/>
  <c r="G1172" i="25"/>
  <c r="G1171" i="25"/>
  <c r="G1170" i="25"/>
  <c r="G1169" i="25"/>
  <c r="G1168" i="25"/>
  <c r="G1167" i="25"/>
  <c r="G1166" i="25"/>
  <c r="G1165" i="25"/>
  <c r="G1164" i="25"/>
  <c r="G1163" i="25"/>
  <c r="G1162" i="25"/>
  <c r="G1161" i="25"/>
  <c r="G1160" i="25"/>
  <c r="G1159" i="25"/>
  <c r="G1158" i="25"/>
  <c r="G1157" i="25"/>
  <c r="G1156" i="25"/>
  <c r="G1155" i="25"/>
  <c r="G1154" i="25"/>
  <c r="G1153" i="25"/>
  <c r="G1152" i="25"/>
  <c r="G1151" i="25"/>
  <c r="G1150" i="25"/>
  <c r="G1149" i="25"/>
  <c r="G1148" i="25"/>
  <c r="G1147" i="25"/>
  <c r="G1146" i="25"/>
  <c r="G1145" i="25"/>
  <c r="G1144" i="25"/>
  <c r="G1143" i="25"/>
  <c r="G1142" i="25"/>
  <c r="G1141" i="25"/>
  <c r="G1140" i="25"/>
  <c r="G1139" i="25"/>
  <c r="G1138" i="25"/>
  <c r="G1137" i="25"/>
  <c r="G1136" i="25"/>
  <c r="G1135" i="25"/>
  <c r="G1134" i="25"/>
  <c r="G1133" i="25"/>
  <c r="G1132" i="25"/>
  <c r="G1131" i="25"/>
  <c r="G1130" i="25"/>
  <c r="G1129" i="25"/>
  <c r="G1128" i="25"/>
  <c r="G1127" i="25"/>
  <c r="G1126" i="25"/>
  <c r="G1125" i="25"/>
  <c r="G1124" i="25"/>
  <c r="G1123" i="25"/>
  <c r="G1122" i="25"/>
  <c r="G1121" i="25"/>
  <c r="G1120" i="25"/>
  <c r="G1119" i="25"/>
  <c r="G1118" i="25"/>
  <c r="G1117" i="25"/>
  <c r="G1116" i="25"/>
  <c r="G1115" i="25"/>
  <c r="G1114" i="25"/>
  <c r="G1113" i="25"/>
  <c r="G1112" i="25"/>
  <c r="G1111" i="25"/>
  <c r="G1110" i="25"/>
  <c r="G1109" i="25"/>
  <c r="G1108" i="25"/>
  <c r="G1107" i="25"/>
  <c r="G1106" i="25"/>
  <c r="G1105" i="25"/>
  <c r="G1104" i="25"/>
  <c r="G1103" i="25"/>
  <c r="G1102" i="25"/>
  <c r="G1101" i="25"/>
  <c r="G1100" i="25"/>
  <c r="G1099" i="25"/>
  <c r="G1098" i="25"/>
  <c r="G1097" i="25"/>
  <c r="G1096" i="25"/>
  <c r="G1095" i="25"/>
  <c r="G1094" i="25"/>
  <c r="G1093" i="25"/>
  <c r="G1092" i="25"/>
  <c r="G1091" i="25"/>
  <c r="G1090" i="25"/>
  <c r="G1089" i="25"/>
  <c r="G1088" i="25"/>
  <c r="G1087" i="25"/>
  <c r="G1086" i="25"/>
  <c r="G1085" i="25"/>
  <c r="G1084" i="25"/>
  <c r="G1083" i="25"/>
  <c r="G1082" i="25"/>
  <c r="G1081" i="25"/>
  <c r="G1080" i="25"/>
  <c r="G1079" i="25"/>
  <c r="G1078" i="25"/>
  <c r="G1077" i="25"/>
  <c r="G1076" i="25"/>
  <c r="G1075" i="25"/>
  <c r="G1074" i="25"/>
  <c r="G1073" i="25"/>
  <c r="G1072" i="25"/>
  <c r="G1071" i="25"/>
  <c r="G1070" i="25"/>
  <c r="G1069" i="25"/>
  <c r="G1068" i="25"/>
  <c r="G1067" i="25"/>
  <c r="G1066" i="25"/>
  <c r="G1065" i="25"/>
  <c r="G1064" i="25"/>
  <c r="G1063" i="25"/>
  <c r="G1062" i="25"/>
  <c r="G1061" i="25"/>
  <c r="G1060" i="25"/>
  <c r="G1059" i="25"/>
  <c r="G1058" i="25"/>
  <c r="G1057" i="25"/>
  <c r="G1056" i="25"/>
  <c r="G1055" i="25"/>
  <c r="G1054" i="25"/>
  <c r="G1053" i="25"/>
  <c r="G1052" i="25"/>
  <c r="G1051" i="25"/>
  <c r="G1050" i="25"/>
  <c r="G1049" i="25"/>
  <c r="G1048" i="25"/>
  <c r="G1047" i="25"/>
  <c r="G1046" i="25"/>
  <c r="G1045" i="25"/>
  <c r="G1044" i="25"/>
  <c r="G1043" i="25"/>
  <c r="G1042" i="25"/>
  <c r="G1041" i="25"/>
  <c r="G1040" i="25"/>
  <c r="G1039" i="25"/>
  <c r="G1038" i="25"/>
  <c r="G1037" i="25"/>
  <c r="G1036" i="25"/>
  <c r="G1035" i="25"/>
  <c r="G1034" i="25"/>
  <c r="G1033" i="25"/>
  <c r="G1032" i="25"/>
  <c r="G1031" i="25"/>
  <c r="G1030" i="25"/>
  <c r="G1029" i="25"/>
  <c r="G1028" i="25"/>
  <c r="G1027" i="25"/>
  <c r="G1026" i="25"/>
  <c r="G1025" i="25"/>
  <c r="G1024" i="25"/>
  <c r="G1023" i="25"/>
  <c r="G1022" i="25"/>
  <c r="G1021" i="25"/>
  <c r="G1020" i="25"/>
  <c r="G1019" i="25"/>
  <c r="G1018" i="25"/>
  <c r="G1017" i="25"/>
  <c r="G1016" i="25"/>
  <c r="G1015" i="25"/>
  <c r="G1014" i="25"/>
  <c r="G1013" i="25"/>
  <c r="G1012" i="25"/>
  <c r="G1011" i="25"/>
  <c r="G1010" i="25"/>
  <c r="G1009" i="25"/>
  <c r="G1008" i="25"/>
  <c r="G1007" i="25"/>
  <c r="G1006" i="25"/>
  <c r="G1005" i="25"/>
  <c r="G1004" i="25"/>
  <c r="G1003" i="25"/>
  <c r="G1002" i="25"/>
  <c r="G1001" i="25"/>
  <c r="G1000" i="25"/>
  <c r="G999" i="25"/>
  <c r="G998" i="25"/>
  <c r="G997" i="25"/>
  <c r="G996" i="25"/>
  <c r="G995" i="25"/>
  <c r="G994" i="25"/>
  <c r="G993" i="25"/>
  <c r="G992" i="25"/>
  <c r="G991" i="25"/>
  <c r="G990" i="25"/>
  <c r="G989" i="25"/>
  <c r="G988" i="25"/>
  <c r="G987" i="25"/>
  <c r="G986" i="25"/>
  <c r="G985" i="25"/>
  <c r="G984" i="25"/>
  <c r="G983" i="25"/>
  <c r="G982" i="25"/>
  <c r="G981" i="25"/>
  <c r="G980" i="25"/>
  <c r="G979" i="25"/>
  <c r="G978" i="25"/>
  <c r="G977" i="25"/>
  <c r="G976" i="25"/>
  <c r="G975" i="25"/>
  <c r="G974" i="25"/>
  <c r="G973" i="25"/>
  <c r="G972" i="25"/>
  <c r="G971" i="25"/>
  <c r="G970" i="25"/>
  <c r="G969" i="25"/>
  <c r="G968" i="25"/>
  <c r="G967" i="25"/>
  <c r="G966" i="25"/>
  <c r="G965" i="25"/>
  <c r="G964" i="25"/>
  <c r="G963" i="25"/>
  <c r="G962" i="25"/>
  <c r="G961" i="25"/>
  <c r="G960" i="25"/>
  <c r="G959" i="25"/>
  <c r="G958" i="25"/>
  <c r="G957" i="25"/>
  <c r="G956" i="25"/>
  <c r="G955" i="25"/>
  <c r="G954" i="25"/>
  <c r="G953" i="25"/>
  <c r="G952" i="25"/>
  <c r="G951" i="25"/>
  <c r="G950" i="25"/>
  <c r="G949" i="25"/>
  <c r="G948" i="25"/>
  <c r="G947" i="25"/>
  <c r="G946" i="25"/>
  <c r="G945" i="25"/>
  <c r="G944" i="25"/>
  <c r="G943" i="25"/>
  <c r="G942" i="25"/>
  <c r="G941" i="25"/>
  <c r="G940" i="25"/>
  <c r="G939" i="25"/>
  <c r="G938" i="25"/>
  <c r="G937" i="25"/>
  <c r="G936" i="25"/>
  <c r="G935" i="25"/>
  <c r="G934" i="25"/>
  <c r="G933" i="25"/>
  <c r="G932" i="25"/>
  <c r="G931" i="25"/>
  <c r="G930" i="25"/>
  <c r="G929" i="25"/>
  <c r="G928" i="25"/>
  <c r="G927" i="25"/>
  <c r="G926" i="25"/>
  <c r="G925" i="25"/>
  <c r="G924" i="25"/>
  <c r="G923" i="25"/>
  <c r="G922" i="25"/>
  <c r="G921" i="25"/>
  <c r="G920" i="25"/>
  <c r="G919" i="25"/>
  <c r="G918" i="25"/>
  <c r="G917" i="25"/>
  <c r="G916" i="25"/>
  <c r="G915" i="25"/>
  <c r="G914" i="25"/>
  <c r="G913" i="25"/>
  <c r="G912" i="25"/>
  <c r="G911" i="25"/>
  <c r="G910" i="25"/>
  <c r="G909" i="25"/>
  <c r="G908" i="25"/>
  <c r="G907" i="25"/>
  <c r="G906" i="25"/>
  <c r="G905" i="25"/>
  <c r="G904" i="25"/>
  <c r="G903" i="25"/>
  <c r="G902" i="25"/>
  <c r="G901" i="25"/>
  <c r="G900" i="25"/>
  <c r="G899" i="25"/>
  <c r="G898" i="25"/>
  <c r="G897" i="25"/>
  <c r="G896" i="25"/>
  <c r="G895" i="25"/>
  <c r="G894" i="25"/>
  <c r="G893" i="25"/>
  <c r="G892" i="25"/>
  <c r="G891" i="25"/>
  <c r="G890" i="25"/>
  <c r="G889" i="25"/>
  <c r="G888" i="25"/>
  <c r="G887" i="25"/>
  <c r="G886" i="25"/>
  <c r="G885" i="25"/>
  <c r="G884" i="25"/>
  <c r="G883" i="25"/>
  <c r="G882" i="25"/>
  <c r="G881" i="25"/>
  <c r="G880" i="25"/>
  <c r="G879" i="25"/>
  <c r="G878" i="25"/>
  <c r="G877" i="25"/>
  <c r="G876" i="25"/>
  <c r="G875" i="25"/>
  <c r="G874" i="25"/>
  <c r="G873" i="25"/>
  <c r="G872" i="25"/>
  <c r="G871" i="25"/>
  <c r="G870" i="25"/>
  <c r="G869" i="25"/>
  <c r="G868" i="25"/>
  <c r="G867" i="25"/>
  <c r="G866" i="25"/>
  <c r="G865" i="25"/>
  <c r="G864" i="25"/>
  <c r="G863" i="25"/>
  <c r="G862" i="25"/>
  <c r="G861" i="25"/>
  <c r="G860" i="25"/>
  <c r="G859" i="25"/>
  <c r="G858" i="25"/>
  <c r="G857" i="25"/>
  <c r="G856" i="25"/>
  <c r="G855" i="25"/>
  <c r="G854" i="25"/>
  <c r="G853" i="25"/>
  <c r="G852" i="25"/>
  <c r="G851" i="25"/>
  <c r="G850" i="25"/>
  <c r="G849" i="25"/>
  <c r="G848" i="25"/>
  <c r="G847" i="25"/>
  <c r="G846" i="25"/>
  <c r="G845" i="25"/>
  <c r="G844" i="25"/>
  <c r="G843" i="25"/>
  <c r="G842" i="25"/>
  <c r="G841" i="25"/>
  <c r="G840" i="25"/>
  <c r="G839" i="25"/>
  <c r="G838" i="25"/>
  <c r="G837" i="25"/>
  <c r="G836" i="25"/>
  <c r="G835" i="25"/>
  <c r="G834" i="25"/>
  <c r="G833" i="25"/>
  <c r="G832" i="25"/>
  <c r="G831" i="25"/>
  <c r="G830" i="25"/>
  <c r="G829" i="25"/>
  <c r="G828" i="25"/>
  <c r="G827" i="25"/>
  <c r="G826" i="25"/>
  <c r="G825" i="25"/>
  <c r="G824" i="25"/>
  <c r="G823" i="25"/>
  <c r="G822" i="25"/>
  <c r="G821" i="25"/>
  <c r="G820" i="25"/>
  <c r="G819" i="25"/>
  <c r="G818" i="25"/>
  <c r="G817" i="25"/>
  <c r="G816" i="25"/>
  <c r="G815" i="25"/>
  <c r="G814" i="25"/>
  <c r="G813" i="25"/>
  <c r="G812" i="25"/>
  <c r="G811" i="25"/>
  <c r="G810" i="25"/>
  <c r="G809" i="25"/>
  <c r="G808" i="25"/>
  <c r="G807" i="25"/>
  <c r="G806" i="25"/>
  <c r="G805" i="25"/>
  <c r="G804" i="25"/>
  <c r="G803" i="25"/>
  <c r="G802" i="25"/>
  <c r="G801" i="25"/>
  <c r="G800" i="25"/>
  <c r="G799" i="25"/>
  <c r="G798" i="25"/>
  <c r="G797" i="25"/>
  <c r="G796" i="25"/>
  <c r="G795" i="25"/>
  <c r="G794" i="25"/>
  <c r="G793" i="25"/>
  <c r="G792" i="25"/>
  <c r="G791" i="25"/>
  <c r="G790" i="25"/>
  <c r="G789" i="25"/>
  <c r="G788" i="25"/>
  <c r="G787" i="25"/>
  <c r="G786" i="25"/>
  <c r="G785" i="25"/>
  <c r="G784" i="25"/>
  <c r="G783" i="25"/>
  <c r="G782" i="25"/>
  <c r="G781" i="25"/>
  <c r="G780" i="25"/>
  <c r="G779" i="25"/>
  <c r="G778" i="25"/>
  <c r="G777" i="25"/>
  <c r="G776" i="25"/>
  <c r="G775" i="25"/>
  <c r="G774" i="25"/>
  <c r="G773" i="25"/>
  <c r="G772" i="25"/>
  <c r="G771" i="25"/>
  <c r="G770" i="25"/>
  <c r="G769" i="25"/>
  <c r="G768" i="25"/>
  <c r="G767" i="25"/>
  <c r="G766" i="25"/>
  <c r="G765" i="25"/>
  <c r="G764" i="25"/>
  <c r="G763" i="25"/>
  <c r="G762" i="25"/>
  <c r="G761" i="25"/>
  <c r="G760" i="25"/>
  <c r="G759" i="25"/>
  <c r="G758" i="25"/>
  <c r="G757" i="25"/>
  <c r="G756" i="25"/>
  <c r="G755" i="25"/>
  <c r="G754" i="25"/>
  <c r="G753" i="25"/>
  <c r="G752" i="25"/>
  <c r="G751" i="25"/>
  <c r="G750" i="25"/>
  <c r="G749" i="25"/>
  <c r="G748" i="25"/>
  <c r="G747" i="25"/>
  <c r="G746" i="25"/>
  <c r="G745" i="25"/>
  <c r="G744" i="25"/>
  <c r="G743" i="25"/>
  <c r="G742" i="25"/>
  <c r="G741" i="25"/>
  <c r="G740" i="25"/>
  <c r="G739" i="25"/>
  <c r="G738" i="25"/>
  <c r="G737" i="25"/>
  <c r="G736" i="25"/>
  <c r="G735" i="25"/>
  <c r="G734" i="25"/>
  <c r="G733" i="25"/>
  <c r="G732" i="25"/>
  <c r="G731" i="25"/>
  <c r="G730" i="25"/>
  <c r="G729" i="25"/>
  <c r="G728" i="25"/>
  <c r="G727" i="25"/>
  <c r="G726" i="25"/>
  <c r="G725" i="25"/>
  <c r="G724" i="25"/>
  <c r="G723" i="25"/>
  <c r="G722" i="25"/>
  <c r="G721" i="25"/>
  <c r="G720" i="25"/>
  <c r="G719" i="25"/>
  <c r="G718" i="25"/>
  <c r="G717" i="25"/>
  <c r="G716" i="25"/>
  <c r="G715" i="25"/>
  <c r="G714" i="25"/>
  <c r="G713" i="25"/>
  <c r="G712" i="25"/>
  <c r="G711" i="25"/>
  <c r="G710" i="25"/>
  <c r="G709" i="25"/>
  <c r="G708" i="25"/>
  <c r="G707" i="25"/>
  <c r="G706" i="25"/>
  <c r="G705" i="25"/>
  <c r="P705" i="25" s="1"/>
  <c r="G704" i="25"/>
  <c r="G703" i="25"/>
  <c r="G702" i="25"/>
  <c r="G701" i="25"/>
  <c r="G700" i="25"/>
  <c r="G699" i="25"/>
  <c r="G698" i="25"/>
  <c r="G697" i="25"/>
  <c r="G696" i="25"/>
  <c r="G695" i="25"/>
  <c r="G694" i="25"/>
  <c r="G693" i="25"/>
  <c r="G692" i="25"/>
  <c r="G691" i="25"/>
  <c r="G690" i="25"/>
  <c r="G689" i="25"/>
  <c r="G688" i="25"/>
  <c r="G687" i="25"/>
  <c r="G686" i="25"/>
  <c r="G685" i="25"/>
  <c r="G684" i="25"/>
  <c r="G683" i="25"/>
  <c r="G682" i="25"/>
  <c r="G681" i="25"/>
  <c r="G680" i="25"/>
  <c r="G679" i="25"/>
  <c r="G678" i="25"/>
  <c r="G677" i="25"/>
  <c r="G676" i="25"/>
  <c r="G675" i="25"/>
  <c r="G674" i="25"/>
  <c r="G673" i="25"/>
  <c r="G672" i="25"/>
  <c r="G671" i="25"/>
  <c r="G670" i="25"/>
  <c r="G669" i="25"/>
  <c r="G668" i="25"/>
  <c r="G667" i="25"/>
  <c r="G666" i="25"/>
  <c r="G665" i="25"/>
  <c r="G664" i="25"/>
  <c r="G663" i="25"/>
  <c r="G662" i="25"/>
  <c r="G661" i="25"/>
  <c r="G660" i="25"/>
  <c r="G659" i="25"/>
  <c r="G658" i="25"/>
  <c r="G657" i="25"/>
  <c r="G656" i="25"/>
  <c r="G655" i="25"/>
  <c r="G654" i="25"/>
  <c r="G653" i="25"/>
  <c r="G652" i="25"/>
  <c r="G651" i="25"/>
  <c r="G650" i="25"/>
  <c r="G649" i="25"/>
  <c r="G648" i="25"/>
  <c r="G647" i="25"/>
  <c r="G64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30" i="25"/>
  <c r="G629" i="25"/>
  <c r="G628" i="25"/>
  <c r="G627" i="25"/>
  <c r="G626" i="25"/>
  <c r="G625" i="25"/>
  <c r="G624" i="25"/>
  <c r="G623" i="25"/>
  <c r="G622" i="25"/>
  <c r="G621" i="25"/>
  <c r="G620" i="25"/>
  <c r="G619" i="25"/>
  <c r="G618" i="25"/>
  <c r="G617" i="25"/>
  <c r="G616" i="25"/>
  <c r="G615" i="25"/>
  <c r="G614" i="25"/>
  <c r="G613" i="25"/>
  <c r="G612" i="25"/>
  <c r="G611" i="25"/>
  <c r="G610" i="25"/>
  <c r="G609" i="25"/>
  <c r="G608" i="25"/>
  <c r="G607" i="25"/>
  <c r="G606" i="25"/>
  <c r="G605" i="25"/>
  <c r="G604" i="25"/>
  <c r="G603" i="25"/>
  <c r="G602" i="25"/>
  <c r="G601" i="25"/>
  <c r="G600" i="25"/>
  <c r="G599" i="25"/>
  <c r="G598" i="25"/>
  <c r="G597" i="25"/>
  <c r="G596" i="25"/>
  <c r="G595" i="25"/>
  <c r="G594" i="25"/>
  <c r="G593" i="25"/>
  <c r="G592" i="25"/>
  <c r="G591" i="25"/>
  <c r="G590" i="25"/>
  <c r="G589" i="25"/>
  <c r="G588" i="25"/>
  <c r="G587" i="25"/>
  <c r="G586" i="25"/>
  <c r="G585" i="25"/>
  <c r="G584" i="25"/>
  <c r="G583" i="25"/>
  <c r="G582" i="25"/>
  <c r="G581" i="25"/>
  <c r="G580" i="25"/>
  <c r="G579" i="25"/>
  <c r="G578" i="25"/>
  <c r="G577" i="25"/>
  <c r="G576" i="25"/>
  <c r="G575" i="25"/>
  <c r="G574" i="25"/>
  <c r="G573" i="25"/>
  <c r="G572" i="25"/>
  <c r="G571" i="25"/>
  <c r="G570" i="25"/>
  <c r="G569" i="25"/>
  <c r="G568" i="25"/>
  <c r="G567" i="25"/>
  <c r="G566" i="25"/>
  <c r="G565" i="25"/>
  <c r="G564" i="25"/>
  <c r="G563" i="25"/>
  <c r="G562" i="25"/>
  <c r="G561" i="25"/>
  <c r="G560" i="25"/>
  <c r="G559" i="25"/>
  <c r="G558" i="25"/>
  <c r="G557" i="25"/>
  <c r="G556" i="25"/>
  <c r="G555" i="25"/>
  <c r="G554" i="25"/>
  <c r="G553" i="25"/>
  <c r="G552" i="25"/>
  <c r="G551" i="25"/>
  <c r="G550" i="25"/>
  <c r="G549" i="25"/>
  <c r="G548" i="25"/>
  <c r="G547" i="25"/>
  <c r="G546" i="25"/>
  <c r="G545" i="25"/>
  <c r="G544" i="25"/>
  <c r="G543" i="25"/>
  <c r="G542" i="25"/>
  <c r="G541" i="25"/>
  <c r="G540" i="25"/>
  <c r="G539" i="25"/>
  <c r="G538" i="25"/>
  <c r="G537" i="25"/>
  <c r="G536" i="25"/>
  <c r="G535" i="25"/>
  <c r="G534" i="25"/>
  <c r="G533" i="25"/>
  <c r="G532" i="25"/>
  <c r="G531" i="25"/>
  <c r="G530" i="25"/>
  <c r="G529" i="25"/>
  <c r="G528" i="25"/>
  <c r="G527" i="25"/>
  <c r="G526" i="25"/>
  <c r="G525" i="25"/>
  <c r="G524" i="25"/>
  <c r="G523" i="25"/>
  <c r="G522" i="25"/>
  <c r="G521" i="25"/>
  <c r="G520" i="25"/>
  <c r="G519" i="25"/>
  <c r="G518" i="25"/>
  <c r="G517" i="25"/>
  <c r="G516" i="25"/>
  <c r="G515" i="25"/>
  <c r="G514" i="25"/>
  <c r="G513" i="25"/>
  <c r="G512" i="25"/>
  <c r="G511" i="25"/>
  <c r="G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P429" i="25" s="1"/>
  <c r="G428" i="25"/>
  <c r="G427" i="25"/>
  <c r="G426" i="25"/>
  <c r="G425" i="25"/>
  <c r="G424" i="25"/>
  <c r="G423" i="25"/>
  <c r="P423" i="25" s="1"/>
  <c r="G422" i="25"/>
  <c r="G421" i="25"/>
  <c r="G420" i="25"/>
  <c r="G419" i="25"/>
  <c r="G418" i="25"/>
  <c r="G417" i="25"/>
  <c r="P417" i="25" s="1"/>
  <c r="G416" i="25"/>
  <c r="G415" i="25"/>
  <c r="G414" i="25"/>
  <c r="G413" i="25"/>
  <c r="G412" i="25"/>
  <c r="G411" i="25"/>
  <c r="P411" i="25" s="1"/>
  <c r="G410" i="25"/>
  <c r="G409" i="25"/>
  <c r="G408" i="25"/>
  <c r="G407" i="25"/>
  <c r="G406" i="25"/>
  <c r="G405" i="25"/>
  <c r="P405" i="25" s="1"/>
  <c r="G404" i="25"/>
  <c r="G403" i="25"/>
  <c r="G402" i="25"/>
  <c r="G401" i="25"/>
  <c r="G400" i="25"/>
  <c r="G399" i="25"/>
  <c r="P399" i="25" s="1"/>
  <c r="G398" i="25"/>
  <c r="G397" i="25"/>
  <c r="G396" i="25"/>
  <c r="G395" i="25"/>
  <c r="G394" i="25"/>
  <c r="G393" i="25"/>
  <c r="P393" i="25" s="1"/>
  <c r="G392" i="25"/>
  <c r="G391" i="25"/>
  <c r="G390" i="25"/>
  <c r="G389" i="25"/>
  <c r="G388" i="25"/>
  <c r="G387" i="25"/>
  <c r="P387" i="25" s="1"/>
  <c r="G386" i="25"/>
  <c r="G385" i="25"/>
  <c r="G384" i="25"/>
  <c r="G383" i="25"/>
  <c r="G382" i="25"/>
  <c r="G381" i="25"/>
  <c r="P381" i="25" s="1"/>
  <c r="G380" i="25"/>
  <c r="G379" i="25"/>
  <c r="G378" i="25"/>
  <c r="G377" i="25"/>
  <c r="G376" i="25"/>
  <c r="G375" i="25"/>
  <c r="P375" i="25" s="1"/>
  <c r="G374" i="25"/>
  <c r="G373" i="25"/>
  <c r="G372" i="25"/>
  <c r="G371" i="25"/>
  <c r="G370" i="25"/>
  <c r="G369" i="25"/>
  <c r="P369" i="25" s="1"/>
  <c r="G368" i="25"/>
  <c r="G367" i="25"/>
  <c r="G366" i="25"/>
  <c r="G365" i="25"/>
  <c r="G364" i="25"/>
  <c r="G363" i="25"/>
  <c r="P363" i="25" s="1"/>
  <c r="G362" i="25"/>
  <c r="G361" i="25"/>
  <c r="G360" i="25"/>
  <c r="G359" i="25"/>
  <c r="G358" i="25"/>
  <c r="G357" i="25"/>
  <c r="P357" i="25" s="1"/>
  <c r="G356" i="25"/>
  <c r="G355" i="25"/>
  <c r="G354" i="25"/>
  <c r="G353" i="25"/>
  <c r="G352" i="25"/>
  <c r="G351" i="25"/>
  <c r="P351" i="25" s="1"/>
  <c r="G350" i="25"/>
  <c r="G349" i="25"/>
  <c r="G348" i="25"/>
  <c r="G347" i="25"/>
  <c r="G346" i="25"/>
  <c r="G345" i="25"/>
  <c r="P345" i="25" s="1"/>
  <c r="G344" i="25"/>
  <c r="G343" i="25"/>
  <c r="G342" i="25"/>
  <c r="G341" i="25"/>
  <c r="G340" i="25"/>
  <c r="G339" i="25"/>
  <c r="P339" i="25" s="1"/>
  <c r="G338" i="25"/>
  <c r="G337" i="25"/>
  <c r="G336" i="25"/>
  <c r="G335" i="25"/>
  <c r="G334" i="25"/>
  <c r="G333" i="25"/>
  <c r="P333" i="25" s="1"/>
  <c r="G332" i="25"/>
  <c r="G331" i="25"/>
  <c r="G330" i="25"/>
  <c r="G329" i="25"/>
  <c r="G328" i="25"/>
  <c r="G327" i="25"/>
  <c r="P327" i="25" s="1"/>
  <c r="G326" i="25"/>
  <c r="G325" i="25"/>
  <c r="G324" i="25"/>
  <c r="G323" i="25"/>
  <c r="G322" i="25"/>
  <c r="G321" i="25"/>
  <c r="P321" i="25" s="1"/>
  <c r="G320" i="25"/>
  <c r="G319" i="25"/>
  <c r="G318" i="25"/>
  <c r="G317" i="25"/>
  <c r="G316" i="25"/>
  <c r="G315" i="25"/>
  <c r="P315" i="25" s="1"/>
  <c r="G314" i="25"/>
  <c r="G313" i="25"/>
  <c r="G312" i="25"/>
  <c r="G311" i="25"/>
  <c r="G310" i="25"/>
  <c r="G309" i="25"/>
  <c r="P309" i="25" s="1"/>
  <c r="G308" i="25"/>
  <c r="G307" i="25"/>
  <c r="G306" i="25"/>
  <c r="G305" i="25"/>
  <c r="G304" i="25"/>
  <c r="G303" i="25"/>
  <c r="P303" i="25" s="1"/>
  <c r="G302" i="25"/>
  <c r="G301" i="25"/>
  <c r="G300" i="25"/>
  <c r="G299" i="25"/>
  <c r="G298" i="25"/>
  <c r="G297" i="25"/>
  <c r="P297" i="25" s="1"/>
  <c r="G296" i="25"/>
  <c r="G295" i="25"/>
  <c r="G294" i="25"/>
  <c r="G293" i="25"/>
  <c r="G292" i="25"/>
  <c r="G291" i="25"/>
  <c r="P291" i="25" s="1"/>
  <c r="G290" i="25"/>
  <c r="G289" i="25"/>
  <c r="G288" i="25"/>
  <c r="G287" i="25"/>
  <c r="G286" i="25"/>
  <c r="G285" i="25"/>
  <c r="P285" i="25" s="1"/>
  <c r="G284" i="25"/>
  <c r="G283" i="25"/>
  <c r="G282" i="25"/>
  <c r="G281" i="25"/>
  <c r="G280" i="25"/>
  <c r="G279" i="25"/>
  <c r="P279" i="25" s="1"/>
  <c r="G278" i="25"/>
  <c r="G277" i="25"/>
  <c r="G276" i="25"/>
  <c r="G275" i="25"/>
  <c r="G274" i="25"/>
  <c r="G273" i="25"/>
  <c r="P273" i="25" s="1"/>
  <c r="G272" i="25"/>
  <c r="G271" i="25"/>
  <c r="G270" i="25"/>
  <c r="G269" i="25"/>
  <c r="G268" i="25"/>
  <c r="G267" i="25"/>
  <c r="P267" i="25" s="1"/>
  <c r="G266" i="25"/>
  <c r="G265" i="25"/>
  <c r="G264" i="25"/>
  <c r="G263" i="25"/>
  <c r="G262" i="25"/>
  <c r="G261" i="25"/>
  <c r="P261" i="25" s="1"/>
  <c r="G260" i="25"/>
  <c r="G259" i="25"/>
  <c r="G258" i="25"/>
  <c r="G257" i="25"/>
  <c r="G256" i="25"/>
  <c r="G255" i="25"/>
  <c r="P255" i="25" s="1"/>
  <c r="G254" i="25"/>
  <c r="G253" i="25"/>
  <c r="G252" i="25"/>
  <c r="G251" i="25"/>
  <c r="G250" i="25"/>
  <c r="G249" i="25"/>
  <c r="P249" i="25" s="1"/>
  <c r="G248" i="25"/>
  <c r="G247" i="25"/>
  <c r="G246" i="25"/>
  <c r="G245" i="25"/>
  <c r="G244" i="25"/>
  <c r="G243" i="25"/>
  <c r="P243" i="25" s="1"/>
  <c r="G242" i="25"/>
  <c r="G241" i="25"/>
  <c r="G240" i="25"/>
  <c r="G239" i="25"/>
  <c r="G238" i="25"/>
  <c r="G237" i="25"/>
  <c r="P237" i="25" s="1"/>
  <c r="G236" i="25"/>
  <c r="G235" i="25"/>
  <c r="G234" i="25"/>
  <c r="G233" i="25"/>
  <c r="G232" i="25"/>
  <c r="G231" i="25"/>
  <c r="P231" i="25" s="1"/>
  <c r="G230" i="25"/>
  <c r="G229" i="25"/>
  <c r="G228" i="25"/>
  <c r="G227" i="25"/>
  <c r="G226" i="25"/>
  <c r="G225" i="25"/>
  <c r="P225" i="25" s="1"/>
  <c r="G224" i="25"/>
  <c r="G223" i="25"/>
  <c r="G222" i="25"/>
  <c r="G221" i="25"/>
  <c r="G220" i="25"/>
  <c r="G219" i="25"/>
  <c r="P219" i="25" s="1"/>
  <c r="G218" i="25"/>
  <c r="G217" i="25"/>
  <c r="G216" i="25"/>
  <c r="G215" i="25"/>
  <c r="G214" i="25"/>
  <c r="G213" i="25"/>
  <c r="P213" i="25" s="1"/>
  <c r="G212" i="25"/>
  <c r="G211" i="25"/>
  <c r="G210" i="25"/>
  <c r="G209" i="25"/>
  <c r="G208" i="25"/>
  <c r="G207" i="25"/>
  <c r="P207" i="25" s="1"/>
  <c r="G206" i="25"/>
  <c r="G205" i="25"/>
  <c r="G204" i="25"/>
  <c r="G203" i="25"/>
  <c r="G202" i="25"/>
  <c r="G201" i="25"/>
  <c r="P201" i="25" s="1"/>
  <c r="G200" i="25"/>
  <c r="G199" i="25"/>
  <c r="G198" i="25"/>
  <c r="G197" i="25"/>
  <c r="G196" i="25"/>
  <c r="G195" i="25"/>
  <c r="P195" i="25" s="1"/>
  <c r="G194" i="25"/>
  <c r="G193" i="25"/>
  <c r="G192" i="25"/>
  <c r="G191" i="25"/>
  <c r="G190" i="25"/>
  <c r="G189" i="25"/>
  <c r="P189" i="25" s="1"/>
  <c r="G188" i="25"/>
  <c r="G187" i="25"/>
  <c r="G186" i="25"/>
  <c r="G185" i="25"/>
  <c r="G184" i="25"/>
  <c r="G183" i="25"/>
  <c r="P183" i="25" s="1"/>
  <c r="G182" i="25"/>
  <c r="G181" i="25"/>
  <c r="G180" i="25"/>
  <c r="G179" i="25"/>
  <c r="G178" i="25"/>
  <c r="G177" i="25"/>
  <c r="P177" i="25" s="1"/>
  <c r="G176" i="25"/>
  <c r="G175" i="25"/>
  <c r="G174" i="25"/>
  <c r="G173" i="25"/>
  <c r="G172" i="25"/>
  <c r="G171" i="25"/>
  <c r="P171" i="25" s="1"/>
  <c r="G170" i="25"/>
  <c r="G169" i="25"/>
  <c r="G168" i="25"/>
  <c r="G167" i="25"/>
  <c r="G166" i="25"/>
  <c r="G165" i="25"/>
  <c r="P165" i="25" s="1"/>
  <c r="G164" i="25"/>
  <c r="G163" i="25"/>
  <c r="G162" i="25"/>
  <c r="G161" i="25"/>
  <c r="G160" i="25"/>
  <c r="G159" i="25"/>
  <c r="P159" i="25" s="1"/>
  <c r="G158" i="25"/>
  <c r="G157" i="25"/>
  <c r="G156" i="25"/>
  <c r="G155" i="25"/>
  <c r="G154" i="25"/>
  <c r="G153" i="25"/>
  <c r="P153" i="25" s="1"/>
  <c r="G152" i="25"/>
  <c r="G151" i="25"/>
  <c r="G150" i="25"/>
  <c r="G149" i="25"/>
  <c r="G148" i="25"/>
  <c r="G147" i="25"/>
  <c r="P147" i="25" s="1"/>
  <c r="G146" i="25"/>
  <c r="G145" i="25"/>
  <c r="G144" i="25"/>
  <c r="G143" i="25"/>
  <c r="G142" i="25"/>
  <c r="G141" i="25"/>
  <c r="P141" i="25" s="1"/>
  <c r="G140" i="25"/>
  <c r="G139" i="25"/>
  <c r="G138" i="25"/>
  <c r="G137" i="25"/>
  <c r="G136" i="25"/>
  <c r="G135" i="25"/>
  <c r="P135" i="25" s="1"/>
  <c r="G134" i="25"/>
  <c r="G133" i="25"/>
  <c r="G132" i="25"/>
  <c r="G131" i="25"/>
  <c r="G130" i="25"/>
  <c r="G129" i="25"/>
  <c r="P129" i="25" s="1"/>
  <c r="G128" i="25"/>
  <c r="G127" i="25"/>
  <c r="G126" i="25"/>
  <c r="G125" i="25"/>
  <c r="G124" i="25"/>
  <c r="G123" i="25"/>
  <c r="P123" i="25" s="1"/>
  <c r="G122" i="25"/>
  <c r="G121" i="25"/>
  <c r="G120" i="25"/>
  <c r="G119" i="25"/>
  <c r="G118" i="25"/>
  <c r="G117" i="25"/>
  <c r="P117" i="25" s="1"/>
  <c r="G116" i="25"/>
  <c r="G115" i="25"/>
  <c r="G114" i="25"/>
  <c r="G113" i="25"/>
  <c r="G112" i="25"/>
  <c r="G111" i="25"/>
  <c r="P111" i="25" s="1"/>
  <c r="G110" i="25"/>
  <c r="G109" i="25"/>
  <c r="G108" i="25"/>
  <c r="G107" i="25"/>
  <c r="G106" i="25"/>
  <c r="G105" i="25"/>
  <c r="P105" i="25" s="1"/>
  <c r="G104" i="25"/>
  <c r="G103" i="25"/>
  <c r="G102" i="25"/>
  <c r="G101" i="25"/>
  <c r="G100" i="25"/>
  <c r="G99" i="25"/>
  <c r="P99" i="25" s="1"/>
  <c r="G98" i="25"/>
  <c r="G97" i="25"/>
  <c r="G96" i="25"/>
  <c r="G95" i="25"/>
  <c r="G94" i="25"/>
  <c r="G93" i="25"/>
  <c r="P93" i="25" s="1"/>
  <c r="G92" i="25"/>
  <c r="G91" i="25"/>
  <c r="G90" i="25"/>
  <c r="G89" i="25"/>
  <c r="G88" i="25"/>
  <c r="G87" i="25"/>
  <c r="P87" i="25" s="1"/>
  <c r="G86" i="25"/>
  <c r="G85" i="25"/>
  <c r="G84" i="25"/>
  <c r="G83" i="25"/>
  <c r="G82" i="25"/>
  <c r="G81" i="25"/>
  <c r="P81" i="25" s="1"/>
  <c r="G80" i="25"/>
  <c r="G79" i="25"/>
  <c r="G78" i="25"/>
  <c r="G77" i="25"/>
  <c r="G76" i="25"/>
  <c r="G75" i="25"/>
  <c r="P75" i="25" s="1"/>
  <c r="G74" i="25"/>
  <c r="G73" i="25"/>
  <c r="G72" i="25"/>
  <c r="G71" i="25"/>
  <c r="G70" i="25"/>
  <c r="G69" i="25"/>
  <c r="P69" i="25" s="1"/>
  <c r="G68" i="25"/>
  <c r="G67" i="25"/>
  <c r="G66" i="25"/>
  <c r="G65" i="25"/>
  <c r="G64" i="25"/>
  <c r="G63" i="25"/>
  <c r="P63" i="25" s="1"/>
  <c r="G62" i="25"/>
  <c r="G61" i="25"/>
  <c r="G60" i="25"/>
  <c r="G59" i="25"/>
  <c r="G58" i="25"/>
  <c r="G57" i="25"/>
  <c r="P57" i="25" s="1"/>
  <c r="G56" i="25"/>
  <c r="G55" i="25"/>
  <c r="G54" i="25"/>
  <c r="G53" i="25"/>
  <c r="G52" i="25"/>
  <c r="G51" i="25"/>
  <c r="P51" i="25" s="1"/>
  <c r="G50" i="25"/>
  <c r="G49" i="25"/>
  <c r="G48" i="25"/>
  <c r="G47" i="25"/>
  <c r="G46" i="25"/>
  <c r="G45" i="25"/>
  <c r="P45" i="25" s="1"/>
  <c r="G44" i="25"/>
  <c r="G43" i="25"/>
  <c r="G42" i="25"/>
  <c r="G41" i="25"/>
  <c r="G40" i="25"/>
  <c r="G39" i="25"/>
  <c r="P39" i="25" s="1"/>
  <c r="G38" i="25"/>
  <c r="G37" i="25"/>
  <c r="G36" i="25"/>
  <c r="G35" i="25"/>
  <c r="G34" i="25"/>
  <c r="G33" i="25"/>
  <c r="P33" i="25" s="1"/>
  <c r="G32" i="25"/>
  <c r="G31" i="25"/>
  <c r="G30" i="25"/>
  <c r="G29" i="25"/>
  <c r="G28" i="25"/>
  <c r="G27" i="25"/>
  <c r="P27" i="25" s="1"/>
  <c r="G26" i="25"/>
  <c r="G25" i="25"/>
  <c r="G24" i="25"/>
  <c r="G23" i="25"/>
  <c r="G22" i="25"/>
  <c r="G21" i="25"/>
  <c r="P21" i="25" s="1"/>
  <c r="G20" i="25"/>
  <c r="G19" i="25"/>
  <c r="G18" i="25"/>
  <c r="G17" i="25"/>
  <c r="G16" i="25"/>
  <c r="G15" i="25"/>
  <c r="P15" i="25" s="1"/>
  <c r="G14" i="25"/>
  <c r="G13" i="25"/>
  <c r="G12" i="25"/>
  <c r="G11" i="25"/>
  <c r="G10" i="25"/>
  <c r="M101" i="25"/>
  <c r="M2307" i="25"/>
  <c r="N2307" i="25" s="1"/>
  <c r="P2311" i="25"/>
  <c r="P2310" i="25"/>
  <c r="P2309" i="25"/>
  <c r="P2308" i="25"/>
  <c r="P2307" i="25"/>
  <c r="P2306" i="25"/>
  <c r="P2305" i="25"/>
  <c r="P2304" i="25"/>
  <c r="P2303" i="25"/>
  <c r="P2302" i="25"/>
  <c r="P2301" i="25"/>
  <c r="P2300" i="25"/>
  <c r="P2299" i="25"/>
  <c r="P2298" i="25"/>
  <c r="P2297" i="25"/>
  <c r="P2296" i="25"/>
  <c r="P2295" i="25"/>
  <c r="P2294" i="25"/>
  <c r="P2293" i="25"/>
  <c r="P2292" i="25"/>
  <c r="P2291" i="25"/>
  <c r="P2290" i="25"/>
  <c r="P2289" i="25"/>
  <c r="P2288" i="25"/>
  <c r="P2287" i="25"/>
  <c r="P2286" i="25"/>
  <c r="P2285" i="25"/>
  <c r="P2284" i="25"/>
  <c r="P2283" i="25"/>
  <c r="P2282" i="25"/>
  <c r="P2281" i="25"/>
  <c r="P2280" i="25"/>
  <c r="P2279" i="25"/>
  <c r="P2278" i="25"/>
  <c r="P2277" i="25"/>
  <c r="P2276" i="25"/>
  <c r="P2275" i="25"/>
  <c r="P2274" i="25"/>
  <c r="P2273" i="25"/>
  <c r="P2272" i="25"/>
  <c r="P2271" i="25"/>
  <c r="P2270" i="25"/>
  <c r="P2269" i="25"/>
  <c r="P2268" i="25"/>
  <c r="P2267" i="25"/>
  <c r="P2266" i="25"/>
  <c r="P2265" i="25"/>
  <c r="P2264" i="25"/>
  <c r="P2263" i="25"/>
  <c r="P2262" i="25"/>
  <c r="P2261" i="25"/>
  <c r="P2260" i="25"/>
  <c r="P2259" i="25"/>
  <c r="P2258" i="25"/>
  <c r="P2257" i="25"/>
  <c r="P2256" i="25"/>
  <c r="P2255" i="25"/>
  <c r="P2254" i="25"/>
  <c r="P2253" i="25"/>
  <c r="P2252" i="25"/>
  <c r="P2251" i="25"/>
  <c r="P2250" i="25"/>
  <c r="P2249" i="25"/>
  <c r="P2248" i="25"/>
  <c r="P2247" i="25"/>
  <c r="P2246" i="25"/>
  <c r="P2245" i="25"/>
  <c r="P2244" i="25"/>
  <c r="P2243" i="25"/>
  <c r="P2242" i="25"/>
  <c r="P2241" i="25"/>
  <c r="P2240" i="25"/>
  <c r="P2239" i="25"/>
  <c r="P2238" i="25"/>
  <c r="P2237" i="25"/>
  <c r="P2236" i="25"/>
  <c r="P2235" i="25"/>
  <c r="P2234" i="25"/>
  <c r="P2233" i="25"/>
  <c r="P2232" i="25"/>
  <c r="P2231" i="25"/>
  <c r="P2230" i="25"/>
  <c r="P2229" i="25"/>
  <c r="P2228" i="25"/>
  <c r="P2227" i="25"/>
  <c r="P2226" i="25"/>
  <c r="P2225" i="25"/>
  <c r="P2224" i="25"/>
  <c r="P2223" i="25"/>
  <c r="P2222" i="25"/>
  <c r="P2221" i="25"/>
  <c r="P2220" i="25"/>
  <c r="P2219" i="25"/>
  <c r="P2218" i="25"/>
  <c r="P2217" i="25"/>
  <c r="P2216" i="25"/>
  <c r="P2215" i="25"/>
  <c r="P2214" i="25"/>
  <c r="P2213" i="25"/>
  <c r="P2212" i="25"/>
  <c r="P2211" i="25"/>
  <c r="P2210" i="25"/>
  <c r="P2209" i="25"/>
  <c r="P2208" i="25"/>
  <c r="P2207" i="25"/>
  <c r="P2206" i="25"/>
  <c r="P2205" i="25"/>
  <c r="P2204" i="25"/>
  <c r="P2203" i="25"/>
  <c r="P2202" i="25"/>
  <c r="P2201" i="25"/>
  <c r="P2200" i="25"/>
  <c r="P2199" i="25"/>
  <c r="P2198" i="25"/>
  <c r="P2197" i="25"/>
  <c r="P2196" i="25"/>
  <c r="P2195" i="25"/>
  <c r="P2194" i="25"/>
  <c r="P2193" i="25"/>
  <c r="P2192" i="25"/>
  <c r="P2191" i="25"/>
  <c r="P2190" i="25"/>
  <c r="P2189" i="25"/>
  <c r="P2188" i="25"/>
  <c r="P2187" i="25"/>
  <c r="P2186" i="25"/>
  <c r="P2185" i="25"/>
  <c r="P2184" i="25"/>
  <c r="P2183" i="25"/>
  <c r="P2182" i="25"/>
  <c r="P2181" i="25"/>
  <c r="P2180" i="25"/>
  <c r="P2179" i="25"/>
  <c r="P2178" i="25"/>
  <c r="P2177" i="25"/>
  <c r="P2176" i="25"/>
  <c r="P2175" i="25"/>
  <c r="P2174" i="25"/>
  <c r="P2173" i="25"/>
  <c r="P2172" i="25"/>
  <c r="P2171" i="25"/>
  <c r="P2170" i="25"/>
  <c r="P2169" i="25"/>
  <c r="P2168" i="25"/>
  <c r="P2167" i="25"/>
  <c r="P2166" i="25"/>
  <c r="P2165" i="25"/>
  <c r="P2164" i="25"/>
  <c r="P2163" i="25"/>
  <c r="P2162" i="25"/>
  <c r="P2161" i="25"/>
  <c r="P2160" i="25"/>
  <c r="P2159" i="25"/>
  <c r="P2158" i="25"/>
  <c r="P2157" i="25"/>
  <c r="P2156" i="25"/>
  <c r="P2155" i="25"/>
  <c r="P2154" i="25"/>
  <c r="P2153" i="25"/>
  <c r="P2152" i="25"/>
  <c r="P2151" i="25"/>
  <c r="P2150" i="25"/>
  <c r="P2149" i="25"/>
  <c r="P2148" i="25"/>
  <c r="P2147" i="25"/>
  <c r="P2146" i="25"/>
  <c r="P2145" i="25"/>
  <c r="P2144" i="25"/>
  <c r="P2143" i="25"/>
  <c r="P2142" i="25"/>
  <c r="P2141" i="25"/>
  <c r="P2140" i="25"/>
  <c r="P2139" i="25"/>
  <c r="P2138" i="25"/>
  <c r="P2137" i="25"/>
  <c r="P2136" i="25"/>
  <c r="P2135" i="25"/>
  <c r="P2134" i="25"/>
  <c r="P2133" i="25"/>
  <c r="P2132" i="25"/>
  <c r="P2131" i="25"/>
  <c r="P2130" i="25"/>
  <c r="P2129" i="25"/>
  <c r="P2128" i="25"/>
  <c r="P2127" i="25"/>
  <c r="P2126" i="25"/>
  <c r="P2125" i="25"/>
  <c r="P2124" i="25"/>
  <c r="P2123" i="25"/>
  <c r="P2122" i="25"/>
  <c r="P2121" i="25"/>
  <c r="P2120" i="25"/>
  <c r="P2119" i="25"/>
  <c r="P2118" i="25"/>
  <c r="P2117" i="25"/>
  <c r="P2116" i="25"/>
  <c r="P2115" i="25"/>
  <c r="P2114" i="25"/>
  <c r="P2113" i="25"/>
  <c r="P2112" i="25"/>
  <c r="P2111" i="25"/>
  <c r="P2110" i="25"/>
  <c r="P2109" i="25"/>
  <c r="P2108" i="25"/>
  <c r="P2107" i="25"/>
  <c r="P2106" i="25"/>
  <c r="P2105" i="25"/>
  <c r="P2104" i="25"/>
  <c r="P2103" i="25"/>
  <c r="P2102" i="25"/>
  <c r="P2101" i="25"/>
  <c r="P2100" i="25"/>
  <c r="P2099" i="25"/>
  <c r="P2098" i="25"/>
  <c r="P2097" i="25"/>
  <c r="P2096" i="25"/>
  <c r="P2095" i="25"/>
  <c r="P2094" i="25"/>
  <c r="P2093" i="25"/>
  <c r="P2092" i="25"/>
  <c r="P2091" i="25"/>
  <c r="P2090" i="25"/>
  <c r="P2089" i="25"/>
  <c r="P2088" i="25"/>
  <c r="P2087" i="25"/>
  <c r="P2086" i="25"/>
  <c r="P2085" i="25"/>
  <c r="P2084" i="25"/>
  <c r="P2083" i="25"/>
  <c r="P2082" i="25"/>
  <c r="P2081" i="25"/>
  <c r="P2080" i="25"/>
  <c r="P2079" i="25"/>
  <c r="P2078" i="25"/>
  <c r="P2077" i="25"/>
  <c r="P2076" i="25"/>
  <c r="P2075" i="25"/>
  <c r="P2074" i="25"/>
  <c r="P2073" i="25"/>
  <c r="P2072" i="25"/>
  <c r="P2071" i="25"/>
  <c r="P2070" i="25"/>
  <c r="P2069" i="25"/>
  <c r="P2068" i="25"/>
  <c r="P2067" i="25"/>
  <c r="P2066" i="25"/>
  <c r="P2065" i="25"/>
  <c r="P2064" i="25"/>
  <c r="P2063" i="25"/>
  <c r="P2062" i="25"/>
  <c r="P2061" i="25"/>
  <c r="P2060" i="25"/>
  <c r="P2059" i="25"/>
  <c r="P2058" i="25"/>
  <c r="P2057" i="25"/>
  <c r="P2056" i="25"/>
  <c r="P2055" i="25"/>
  <c r="P2054" i="25"/>
  <c r="P2053" i="25"/>
  <c r="P2052" i="25"/>
  <c r="P2051" i="25"/>
  <c r="P2050" i="25"/>
  <c r="P2049" i="25"/>
  <c r="P2048" i="25"/>
  <c r="P2047" i="25"/>
  <c r="P2046" i="25"/>
  <c r="P2045" i="25"/>
  <c r="P2044" i="25"/>
  <c r="P2043" i="25"/>
  <c r="P2042" i="25"/>
  <c r="P2041" i="25"/>
  <c r="P2040" i="25"/>
  <c r="P2039" i="25"/>
  <c r="P2038" i="25"/>
  <c r="P2037" i="25"/>
  <c r="P2036" i="25"/>
  <c r="P2035" i="25"/>
  <c r="P2034" i="25"/>
  <c r="P2033" i="25"/>
  <c r="P2032" i="25"/>
  <c r="P2031" i="25"/>
  <c r="P2030" i="25"/>
  <c r="P2029" i="25"/>
  <c r="P2028" i="25"/>
  <c r="P2027" i="25"/>
  <c r="P2026" i="25"/>
  <c r="P2025" i="25"/>
  <c r="P2024" i="25"/>
  <c r="P2023" i="25"/>
  <c r="P2022" i="25"/>
  <c r="P2021" i="25"/>
  <c r="P2020" i="25"/>
  <c r="P2019" i="25"/>
  <c r="P2018" i="25"/>
  <c r="P2017" i="25"/>
  <c r="P2016" i="25"/>
  <c r="P2015" i="25"/>
  <c r="P2014" i="25"/>
  <c r="P2013" i="25"/>
  <c r="P2012" i="25"/>
  <c r="P2011" i="25"/>
  <c r="P2010" i="25"/>
  <c r="P2009" i="25"/>
  <c r="P2008" i="25"/>
  <c r="P2007" i="25"/>
  <c r="P2006" i="25"/>
  <c r="P2005" i="25"/>
  <c r="P2004" i="25"/>
  <c r="P2003" i="25"/>
  <c r="P2002" i="25"/>
  <c r="P2001" i="25"/>
  <c r="P2000" i="25"/>
  <c r="P1999" i="25"/>
  <c r="P1998" i="25"/>
  <c r="P1997" i="25"/>
  <c r="P1996" i="25"/>
  <c r="P1995" i="25"/>
  <c r="P1994" i="25"/>
  <c r="P1993" i="25"/>
  <c r="P1992" i="25"/>
  <c r="P1991" i="25"/>
  <c r="P1990" i="25"/>
  <c r="P1989" i="25"/>
  <c r="P1988" i="25"/>
  <c r="P1987" i="25"/>
  <c r="P1986" i="25"/>
  <c r="P1985" i="25"/>
  <c r="P1984" i="25"/>
  <c r="P1983" i="25"/>
  <c r="P1982" i="25"/>
  <c r="P1981" i="25"/>
  <c r="P1980" i="25"/>
  <c r="P1979" i="25"/>
  <c r="P1978" i="25"/>
  <c r="P1977" i="25"/>
  <c r="P1976" i="25"/>
  <c r="P1975" i="25"/>
  <c r="P1974" i="25"/>
  <c r="P1973" i="25"/>
  <c r="P1972" i="25"/>
  <c r="P1971" i="25"/>
  <c r="P1970" i="25"/>
  <c r="P1969" i="25"/>
  <c r="P1968" i="25"/>
  <c r="P1967" i="25"/>
  <c r="P1966" i="25"/>
  <c r="P1965" i="25"/>
  <c r="P1964" i="25"/>
  <c r="P1963" i="25"/>
  <c r="P1962" i="25"/>
  <c r="P1961" i="25"/>
  <c r="P1960" i="25"/>
  <c r="P1959" i="25"/>
  <c r="P1958" i="25"/>
  <c r="P1957" i="25"/>
  <c r="P1956" i="25"/>
  <c r="P1955" i="25"/>
  <c r="P1954" i="25"/>
  <c r="P1953" i="25"/>
  <c r="P1952" i="25"/>
  <c r="P1951" i="25"/>
  <c r="P1950" i="25"/>
  <c r="P1949" i="25"/>
  <c r="P1948" i="25"/>
  <c r="P1947" i="25"/>
  <c r="P1946" i="25"/>
  <c r="P1945" i="25"/>
  <c r="P1944" i="25"/>
  <c r="P1943" i="25"/>
  <c r="P1942" i="25"/>
  <c r="P1941" i="25"/>
  <c r="P1940" i="25"/>
  <c r="P1939" i="25"/>
  <c r="P1938" i="25"/>
  <c r="P1937" i="25"/>
  <c r="P1936" i="25"/>
  <c r="P1935" i="25"/>
  <c r="P1934" i="25"/>
  <c r="P1933" i="25"/>
  <c r="P1932" i="25"/>
  <c r="P1931" i="25"/>
  <c r="P1930" i="25"/>
  <c r="P1929" i="25"/>
  <c r="P1928" i="25"/>
  <c r="P1927" i="25"/>
  <c r="P1926" i="25"/>
  <c r="P1925" i="25"/>
  <c r="P1924" i="25"/>
  <c r="P1923" i="25"/>
  <c r="P1922" i="25"/>
  <c r="P1921" i="25"/>
  <c r="P1920" i="25"/>
  <c r="P1919" i="25"/>
  <c r="P1918" i="25"/>
  <c r="P1917" i="25"/>
  <c r="P1916" i="25"/>
  <c r="P1915" i="25"/>
  <c r="P1914" i="25"/>
  <c r="P1913" i="25"/>
  <c r="P1912" i="25"/>
  <c r="P1911" i="25"/>
  <c r="P1910" i="25"/>
  <c r="P1909" i="25"/>
  <c r="P1908" i="25"/>
  <c r="P1907" i="25"/>
  <c r="P1906" i="25"/>
  <c r="P1905" i="25"/>
  <c r="P1904" i="25"/>
  <c r="P1903" i="25"/>
  <c r="P1902" i="25"/>
  <c r="P1901" i="25"/>
  <c r="P1900" i="25"/>
  <c r="P1899" i="25"/>
  <c r="P1898" i="25"/>
  <c r="P1897" i="25"/>
  <c r="P1896" i="25"/>
  <c r="P1895" i="25"/>
  <c r="P1894" i="25"/>
  <c r="P1893" i="25"/>
  <c r="P1892" i="25"/>
  <c r="P1891" i="25"/>
  <c r="P1890" i="25"/>
  <c r="P1889" i="25"/>
  <c r="P1888" i="25"/>
  <c r="P1887" i="25"/>
  <c r="P1886" i="25"/>
  <c r="P1885" i="25"/>
  <c r="P1884" i="25"/>
  <c r="P1883" i="25"/>
  <c r="P1882" i="25"/>
  <c r="P1881" i="25"/>
  <c r="P1880" i="25"/>
  <c r="P1879" i="25"/>
  <c r="P1878" i="25"/>
  <c r="P1877" i="25"/>
  <c r="P1876" i="25"/>
  <c r="P1875" i="25"/>
  <c r="P1874" i="25"/>
  <c r="P1873" i="25"/>
  <c r="P1872" i="25"/>
  <c r="P1871" i="25"/>
  <c r="P1870" i="25"/>
  <c r="P1869" i="25"/>
  <c r="P1868" i="25"/>
  <c r="P1867" i="25"/>
  <c r="P1866" i="25"/>
  <c r="P1865" i="25"/>
  <c r="P1864" i="25"/>
  <c r="P1863" i="25"/>
  <c r="P1862" i="25"/>
  <c r="P1861" i="25"/>
  <c r="P1860" i="25"/>
  <c r="P1859" i="25"/>
  <c r="P1858" i="25"/>
  <c r="P1857" i="25"/>
  <c r="P1856" i="25"/>
  <c r="P1855" i="25"/>
  <c r="P1854" i="25"/>
  <c r="P1853" i="25"/>
  <c r="P1852" i="25"/>
  <c r="P1851" i="25"/>
  <c r="P1850" i="25"/>
  <c r="P1849" i="25"/>
  <c r="P1848" i="25"/>
  <c r="P1847" i="25"/>
  <c r="P1846" i="25"/>
  <c r="P1845" i="25"/>
  <c r="P1844" i="25"/>
  <c r="P1843" i="25"/>
  <c r="P1842" i="25"/>
  <c r="P1841" i="25"/>
  <c r="P1840" i="25"/>
  <c r="P1839" i="25"/>
  <c r="P1838" i="25"/>
  <c r="P1837" i="25"/>
  <c r="P1836" i="25"/>
  <c r="P1835" i="25"/>
  <c r="P1834" i="25"/>
  <c r="P1833" i="25"/>
  <c r="P1832" i="25"/>
  <c r="P1831" i="25"/>
  <c r="P1830" i="25"/>
  <c r="P1829" i="25"/>
  <c r="P1828" i="25"/>
  <c r="P1827" i="25"/>
  <c r="P1826" i="25"/>
  <c r="P1825" i="25"/>
  <c r="P1824" i="25"/>
  <c r="P1823" i="25"/>
  <c r="P1822" i="25"/>
  <c r="P1821" i="25"/>
  <c r="P1820" i="25"/>
  <c r="P1819" i="25"/>
  <c r="P1818" i="25"/>
  <c r="P1817" i="25"/>
  <c r="P1816" i="25"/>
  <c r="P1815" i="25"/>
  <c r="P1814" i="25"/>
  <c r="P1813" i="25"/>
  <c r="P1812" i="25"/>
  <c r="P1811" i="25"/>
  <c r="P1810" i="25"/>
  <c r="P1809" i="25"/>
  <c r="P1808" i="25"/>
  <c r="P1807" i="25"/>
  <c r="P1806" i="25"/>
  <c r="P1805" i="25"/>
  <c r="P1804" i="25"/>
  <c r="P1803" i="25"/>
  <c r="P1802" i="25"/>
  <c r="P1801" i="25"/>
  <c r="P1800" i="25"/>
  <c r="P1799" i="25"/>
  <c r="P1798" i="25"/>
  <c r="P1797" i="25"/>
  <c r="P1796" i="25"/>
  <c r="P1795" i="25"/>
  <c r="P1794" i="25"/>
  <c r="P1793" i="25"/>
  <c r="P1792" i="25"/>
  <c r="P1791" i="25"/>
  <c r="P1790" i="25"/>
  <c r="P1789" i="25"/>
  <c r="P1788" i="25"/>
  <c r="P1787" i="25"/>
  <c r="P1786" i="25"/>
  <c r="P1785" i="25"/>
  <c r="P1784" i="25"/>
  <c r="P1783" i="25"/>
  <c r="P1782" i="25"/>
  <c r="P1781" i="25"/>
  <c r="P1780" i="25"/>
  <c r="P1779" i="25"/>
  <c r="P1778" i="25"/>
  <c r="P1777" i="25"/>
  <c r="P1776" i="25"/>
  <c r="P1775" i="25"/>
  <c r="P1774" i="25"/>
  <c r="P1773" i="25"/>
  <c r="P1772" i="25"/>
  <c r="P1771" i="25"/>
  <c r="P1770" i="25"/>
  <c r="P1769" i="25"/>
  <c r="P1768" i="25"/>
  <c r="P1767" i="25"/>
  <c r="P1766" i="25"/>
  <c r="P1765" i="25"/>
  <c r="P1764" i="25"/>
  <c r="P1763" i="25"/>
  <c r="P1762" i="25"/>
  <c r="P1761" i="25"/>
  <c r="P1760" i="25"/>
  <c r="P1759" i="25"/>
  <c r="P1758" i="25"/>
  <c r="P1757" i="25"/>
  <c r="P1756" i="25"/>
  <c r="P1755" i="25"/>
  <c r="P1754" i="25"/>
  <c r="P1753" i="25"/>
  <c r="P1752" i="25"/>
  <c r="P1751" i="25"/>
  <c r="P1750" i="25"/>
  <c r="P1749" i="25"/>
  <c r="P1748" i="25"/>
  <c r="P1747" i="25"/>
  <c r="P1746" i="25"/>
  <c r="P1745" i="25"/>
  <c r="P1744" i="25"/>
  <c r="P1743" i="25"/>
  <c r="P1742" i="25"/>
  <c r="P1741" i="25"/>
  <c r="P1740" i="25"/>
  <c r="P1739" i="25"/>
  <c r="P1738" i="25"/>
  <c r="P1737" i="25"/>
  <c r="P1736" i="25"/>
  <c r="P1735" i="25"/>
  <c r="P1734" i="25"/>
  <c r="P1733" i="25"/>
  <c r="P1732" i="25"/>
  <c r="P1731" i="25"/>
  <c r="P1730" i="25"/>
  <c r="P1729" i="25"/>
  <c r="P1728" i="25"/>
  <c r="P1727" i="25"/>
  <c r="P1726" i="25"/>
  <c r="P1725" i="25"/>
  <c r="P1724" i="25"/>
  <c r="P1723" i="25"/>
  <c r="P1722" i="25"/>
  <c r="P1721" i="25"/>
  <c r="P1720" i="25"/>
  <c r="P1719" i="25"/>
  <c r="P1718" i="25"/>
  <c r="P1717" i="25"/>
  <c r="P1716" i="25"/>
  <c r="P1715" i="25"/>
  <c r="P1714" i="25"/>
  <c r="P1713" i="25"/>
  <c r="P1712" i="25"/>
  <c r="P1711" i="25"/>
  <c r="P1710" i="25"/>
  <c r="P1709" i="25"/>
  <c r="P1708" i="25"/>
  <c r="P1707" i="25"/>
  <c r="P1706" i="25"/>
  <c r="P1705" i="25"/>
  <c r="P1704" i="25"/>
  <c r="P1703" i="25"/>
  <c r="P1702" i="25"/>
  <c r="P1701" i="25"/>
  <c r="P1700" i="25"/>
  <c r="P1699" i="25"/>
  <c r="P1698" i="25"/>
  <c r="P1697" i="25"/>
  <c r="P1696" i="25"/>
  <c r="P1695" i="25"/>
  <c r="P1694" i="25"/>
  <c r="P1693" i="25"/>
  <c r="P1692" i="25"/>
  <c r="P1691" i="25"/>
  <c r="P1690" i="25"/>
  <c r="P1689" i="25"/>
  <c r="P1688" i="25"/>
  <c r="P1687" i="25"/>
  <c r="P1686" i="25"/>
  <c r="P1685" i="25"/>
  <c r="P1684" i="25"/>
  <c r="P1683" i="25"/>
  <c r="P1682" i="25"/>
  <c r="P1681" i="25"/>
  <c r="P1680" i="25"/>
  <c r="P1679" i="25"/>
  <c r="P1678" i="25"/>
  <c r="P1677" i="25"/>
  <c r="P1676" i="25"/>
  <c r="P1675" i="25"/>
  <c r="P1674" i="25"/>
  <c r="P1673" i="25"/>
  <c r="P1672" i="25"/>
  <c r="P1671" i="25"/>
  <c r="P1670" i="25"/>
  <c r="P1669" i="25"/>
  <c r="P1668" i="25"/>
  <c r="P1667" i="25"/>
  <c r="P1666" i="25"/>
  <c r="P1665" i="25"/>
  <c r="P1664" i="25"/>
  <c r="P1663" i="25"/>
  <c r="P1662" i="25"/>
  <c r="P1661" i="25"/>
  <c r="P1660" i="25"/>
  <c r="P1659" i="25"/>
  <c r="P1658" i="25"/>
  <c r="P1657" i="25"/>
  <c r="P1656" i="25"/>
  <c r="P1655" i="25"/>
  <c r="P1654" i="25"/>
  <c r="P1653" i="25"/>
  <c r="P1652" i="25"/>
  <c r="P1651" i="25"/>
  <c r="P1650" i="25"/>
  <c r="P1649" i="25"/>
  <c r="P1648" i="25"/>
  <c r="P1647" i="25"/>
  <c r="P1646" i="25"/>
  <c r="P1645" i="25"/>
  <c r="P1644" i="25"/>
  <c r="P1643" i="25"/>
  <c r="P1642" i="25"/>
  <c r="P1641" i="25"/>
  <c r="P1640" i="25"/>
  <c r="P1639" i="25"/>
  <c r="P1638" i="25"/>
  <c r="P1637" i="25"/>
  <c r="P1636" i="25"/>
  <c r="P1635" i="25"/>
  <c r="P1634" i="25"/>
  <c r="P1633" i="25"/>
  <c r="P1632" i="25"/>
  <c r="P1631" i="25"/>
  <c r="P1630" i="25"/>
  <c r="P1629" i="25"/>
  <c r="P1628" i="25"/>
  <c r="P1627" i="25"/>
  <c r="P1626" i="25"/>
  <c r="P1625" i="25"/>
  <c r="P1624" i="25"/>
  <c r="P1623" i="25"/>
  <c r="P1622" i="25"/>
  <c r="P1621" i="25"/>
  <c r="P1620" i="25"/>
  <c r="P1619" i="25"/>
  <c r="P1618" i="25"/>
  <c r="P1617" i="25"/>
  <c r="P1616" i="25"/>
  <c r="P1615" i="25"/>
  <c r="P1614" i="25"/>
  <c r="P1613" i="25"/>
  <c r="P1612" i="25"/>
  <c r="P1611" i="25"/>
  <c r="P1610" i="25"/>
  <c r="P1609" i="25"/>
  <c r="P1608" i="25"/>
  <c r="P1607" i="25"/>
  <c r="P1606" i="25"/>
  <c r="P1605" i="25"/>
  <c r="P1604" i="25"/>
  <c r="P1603" i="25"/>
  <c r="P1602" i="25"/>
  <c r="P1601" i="25"/>
  <c r="P1600" i="25"/>
  <c r="P1599" i="25"/>
  <c r="P1598" i="25"/>
  <c r="P1597" i="25"/>
  <c r="P1596" i="25"/>
  <c r="P1595" i="25"/>
  <c r="P1594" i="25"/>
  <c r="P1593" i="25"/>
  <c r="P1592" i="25"/>
  <c r="P1591" i="25"/>
  <c r="P1590" i="25"/>
  <c r="P1589" i="25"/>
  <c r="P1588" i="25"/>
  <c r="P1587" i="25"/>
  <c r="P1586" i="25"/>
  <c r="P1585" i="25"/>
  <c r="P1584" i="25"/>
  <c r="P1583" i="25"/>
  <c r="P1582" i="25"/>
  <c r="P1581" i="25"/>
  <c r="P1580" i="25"/>
  <c r="P1579" i="25"/>
  <c r="P1578" i="25"/>
  <c r="P1577" i="25"/>
  <c r="P1576" i="25"/>
  <c r="P1575" i="25"/>
  <c r="P1574" i="25"/>
  <c r="P1573" i="25"/>
  <c r="P1572" i="25"/>
  <c r="P1571" i="25"/>
  <c r="P1570" i="25"/>
  <c r="P1569" i="25"/>
  <c r="P1568" i="25"/>
  <c r="P1567" i="25"/>
  <c r="P1566" i="25"/>
  <c r="P1565" i="25"/>
  <c r="P1564" i="25"/>
  <c r="P1563" i="25"/>
  <c r="P1562" i="25"/>
  <c r="P1561" i="25"/>
  <c r="P1560" i="25"/>
  <c r="P1559" i="25"/>
  <c r="P1558" i="25"/>
  <c r="P1557" i="25"/>
  <c r="P1556" i="25"/>
  <c r="P1555" i="25"/>
  <c r="P1554" i="25"/>
  <c r="P1553" i="25"/>
  <c r="P1552" i="25"/>
  <c r="P1551" i="25"/>
  <c r="P1550" i="25"/>
  <c r="P1549" i="25"/>
  <c r="P1548" i="25"/>
  <c r="P1547" i="25"/>
  <c r="P1546" i="25"/>
  <c r="P1545" i="25"/>
  <c r="P1544" i="25"/>
  <c r="P1543" i="25"/>
  <c r="P1542" i="25"/>
  <c r="P1541" i="25"/>
  <c r="P1540" i="25"/>
  <c r="P1539" i="25"/>
  <c r="P1538" i="25"/>
  <c r="P1537" i="25"/>
  <c r="P1536" i="25"/>
  <c r="P1535" i="25"/>
  <c r="P1534" i="25"/>
  <c r="P1533" i="25"/>
  <c r="P1532" i="25"/>
  <c r="P1531" i="25"/>
  <c r="P1530" i="25"/>
  <c r="P1529" i="25"/>
  <c r="P1528" i="25"/>
  <c r="P1527" i="25"/>
  <c r="P1526" i="25"/>
  <c r="P1525" i="25"/>
  <c r="P1524" i="25"/>
  <c r="P1523" i="25"/>
  <c r="P1522" i="25"/>
  <c r="P1521" i="25"/>
  <c r="P1520" i="25"/>
  <c r="P1519" i="25"/>
  <c r="P1518" i="25"/>
  <c r="P1517" i="25"/>
  <c r="P1516" i="25"/>
  <c r="P1515" i="25"/>
  <c r="P1514" i="25"/>
  <c r="P1513" i="25"/>
  <c r="P1512" i="25"/>
  <c r="P1511" i="25"/>
  <c r="P1510" i="25"/>
  <c r="P1509" i="25"/>
  <c r="P1508" i="25"/>
  <c r="P1507" i="25"/>
  <c r="P1506" i="25"/>
  <c r="P1505" i="25"/>
  <c r="P1504" i="25"/>
  <c r="P1503" i="25"/>
  <c r="P1502" i="25"/>
  <c r="P1501" i="25"/>
  <c r="P1500" i="25"/>
  <c r="P1499" i="25"/>
  <c r="P1498" i="25"/>
  <c r="P1497" i="25"/>
  <c r="P1496" i="25"/>
  <c r="P1495" i="25"/>
  <c r="P1494" i="25"/>
  <c r="P1493" i="25"/>
  <c r="P1492" i="25"/>
  <c r="P1491" i="25"/>
  <c r="P1490" i="25"/>
  <c r="P1489" i="25"/>
  <c r="P1488" i="25"/>
  <c r="P1487" i="25"/>
  <c r="P1486" i="25"/>
  <c r="P1485" i="25"/>
  <c r="P1484" i="25"/>
  <c r="P1483" i="25"/>
  <c r="P1482" i="25"/>
  <c r="P1481" i="25"/>
  <c r="P1480" i="25"/>
  <c r="P1479" i="25"/>
  <c r="P1478" i="25"/>
  <c r="P1477" i="25"/>
  <c r="P1476" i="25"/>
  <c r="P1475" i="25"/>
  <c r="P1474" i="25"/>
  <c r="P1473" i="25"/>
  <c r="P1472" i="25"/>
  <c r="P1471" i="25"/>
  <c r="P1470" i="25"/>
  <c r="P1469" i="25"/>
  <c r="P1468" i="25"/>
  <c r="P1467" i="25"/>
  <c r="P1466" i="25"/>
  <c r="P1465" i="25"/>
  <c r="P1464" i="25"/>
  <c r="P1463" i="25"/>
  <c r="P1462" i="25"/>
  <c r="P1461" i="25"/>
  <c r="P1460" i="25"/>
  <c r="P1459" i="25"/>
  <c r="P1458" i="25"/>
  <c r="P1457" i="25"/>
  <c r="P1456" i="25"/>
  <c r="P1455" i="25"/>
  <c r="P1454" i="25"/>
  <c r="P1453" i="25"/>
  <c r="P1452" i="25"/>
  <c r="P1451" i="25"/>
  <c r="P1450" i="25"/>
  <c r="P1449" i="25"/>
  <c r="P1448" i="25"/>
  <c r="P1447" i="25"/>
  <c r="P1446" i="25"/>
  <c r="P1445" i="25"/>
  <c r="P1444" i="25"/>
  <c r="P1443" i="25"/>
  <c r="P1442" i="25"/>
  <c r="P1441" i="25"/>
  <c r="P1440" i="25"/>
  <c r="P1439" i="25"/>
  <c r="P1438" i="25"/>
  <c r="P1437" i="25"/>
  <c r="P1436" i="25"/>
  <c r="P1435" i="25"/>
  <c r="P1434" i="25"/>
  <c r="P1433" i="25"/>
  <c r="P1432" i="25"/>
  <c r="P1431" i="25"/>
  <c r="P1430" i="25"/>
  <c r="P1429" i="25"/>
  <c r="P1428" i="25"/>
  <c r="P1427" i="25"/>
  <c r="P1426" i="25"/>
  <c r="P1425" i="25"/>
  <c r="P1424" i="25"/>
  <c r="P1423" i="25"/>
  <c r="P1422" i="25"/>
  <c r="P1421" i="25"/>
  <c r="P1420" i="25"/>
  <c r="P1419" i="25"/>
  <c r="P1418" i="25"/>
  <c r="P1417" i="25"/>
  <c r="P1416" i="25"/>
  <c r="P1415" i="25"/>
  <c r="P1414" i="25"/>
  <c r="P1413" i="25"/>
  <c r="P1412" i="25"/>
  <c r="P1411" i="25"/>
  <c r="P1410" i="25"/>
  <c r="P1409" i="25"/>
  <c r="P1408" i="25"/>
  <c r="P1407" i="25"/>
  <c r="P1406" i="25"/>
  <c r="P1405" i="25"/>
  <c r="P1404" i="25"/>
  <c r="P1403" i="25"/>
  <c r="P1402" i="25"/>
  <c r="P1401" i="25"/>
  <c r="P1400" i="25"/>
  <c r="P1399" i="25"/>
  <c r="P1398" i="25"/>
  <c r="P1397" i="25"/>
  <c r="P1396" i="25"/>
  <c r="P1395" i="25"/>
  <c r="P1394" i="25"/>
  <c r="P1393" i="25"/>
  <c r="P1392" i="25"/>
  <c r="P1391" i="25"/>
  <c r="P1390" i="25"/>
  <c r="P1389" i="25"/>
  <c r="P1388" i="25"/>
  <c r="P1387" i="25"/>
  <c r="P1386" i="25"/>
  <c r="P1385" i="25"/>
  <c r="P1384" i="25"/>
  <c r="P1383" i="25"/>
  <c r="P1382" i="25"/>
  <c r="P1381" i="25"/>
  <c r="P1380" i="25"/>
  <c r="P1379" i="25"/>
  <c r="P1378" i="25"/>
  <c r="P1377" i="25"/>
  <c r="P1376" i="25"/>
  <c r="P1375" i="25"/>
  <c r="P1374" i="25"/>
  <c r="P1373" i="25"/>
  <c r="P1372" i="25"/>
  <c r="P1371" i="25"/>
  <c r="P1370" i="25"/>
  <c r="P1369" i="25"/>
  <c r="P1368" i="25"/>
  <c r="P1367" i="25"/>
  <c r="P1366" i="25"/>
  <c r="P1365" i="25"/>
  <c r="P1364" i="25"/>
  <c r="P1363" i="25"/>
  <c r="P1362" i="25"/>
  <c r="P1361" i="25"/>
  <c r="P1360" i="25"/>
  <c r="P1359" i="25"/>
  <c r="P1358" i="25"/>
  <c r="P1357" i="25"/>
  <c r="P1356" i="25"/>
  <c r="P1355" i="25"/>
  <c r="P1354" i="25"/>
  <c r="P1353" i="25"/>
  <c r="P1352" i="25"/>
  <c r="P1351" i="25"/>
  <c r="P1350" i="25"/>
  <c r="P1349" i="25"/>
  <c r="P1348" i="25"/>
  <c r="P1347" i="25"/>
  <c r="P1346" i="25"/>
  <c r="P1345" i="25"/>
  <c r="P1344" i="25"/>
  <c r="P1343" i="25"/>
  <c r="P1342" i="25"/>
  <c r="P1341" i="25"/>
  <c r="P1340" i="25"/>
  <c r="P1339" i="25"/>
  <c r="P1338" i="25"/>
  <c r="P1337" i="25"/>
  <c r="P1336" i="25"/>
  <c r="P1335" i="25"/>
  <c r="P1334" i="25"/>
  <c r="P1333" i="25"/>
  <c r="P1332" i="25"/>
  <c r="P1331" i="25"/>
  <c r="P1330" i="25"/>
  <c r="P1329" i="25"/>
  <c r="P1328" i="25"/>
  <c r="P1327" i="25"/>
  <c r="P1326" i="25"/>
  <c r="P1325" i="25"/>
  <c r="P1324" i="25"/>
  <c r="P1323" i="25"/>
  <c r="P1322" i="25"/>
  <c r="P1321" i="25"/>
  <c r="P1320" i="25"/>
  <c r="P1319" i="25"/>
  <c r="P1318" i="25"/>
  <c r="P1317" i="25"/>
  <c r="P1316" i="25"/>
  <c r="P1315" i="25"/>
  <c r="P1314" i="25"/>
  <c r="P1313" i="25"/>
  <c r="P1312" i="25"/>
  <c r="P1311" i="25"/>
  <c r="P1310" i="25"/>
  <c r="P1309" i="25"/>
  <c r="P1308" i="25"/>
  <c r="P1307" i="25"/>
  <c r="P1306" i="25"/>
  <c r="P1305" i="25"/>
  <c r="P1304" i="25"/>
  <c r="P1303" i="25"/>
  <c r="P1302" i="25"/>
  <c r="P1301" i="25"/>
  <c r="P1300" i="25"/>
  <c r="P1299" i="25"/>
  <c r="P1298" i="25"/>
  <c r="P1297" i="25"/>
  <c r="P1296" i="25"/>
  <c r="P1295" i="25"/>
  <c r="P1294" i="25"/>
  <c r="P1293" i="25"/>
  <c r="P1292" i="25"/>
  <c r="P1291" i="25"/>
  <c r="P1290" i="25"/>
  <c r="P1289" i="25"/>
  <c r="P1288" i="25"/>
  <c r="P1287" i="25"/>
  <c r="P1286" i="25"/>
  <c r="P1285" i="25"/>
  <c r="P1284" i="25"/>
  <c r="P1283" i="25"/>
  <c r="P1282" i="25"/>
  <c r="P1281" i="25"/>
  <c r="P1280" i="25"/>
  <c r="P1279" i="25"/>
  <c r="P1278" i="25"/>
  <c r="P1277" i="25"/>
  <c r="P1276" i="25"/>
  <c r="P1275" i="25"/>
  <c r="P1274" i="25"/>
  <c r="P1273" i="25"/>
  <c r="P1272" i="25"/>
  <c r="P1271" i="25"/>
  <c r="P1270" i="25"/>
  <c r="P1269" i="25"/>
  <c r="P1268" i="25"/>
  <c r="P1267" i="25"/>
  <c r="P1266" i="25"/>
  <c r="P1265" i="25"/>
  <c r="P1264" i="25"/>
  <c r="P1263" i="25"/>
  <c r="P1262" i="25"/>
  <c r="P1261" i="25"/>
  <c r="P1260" i="25"/>
  <c r="P1259" i="25"/>
  <c r="P1258" i="25"/>
  <c r="P1257" i="25"/>
  <c r="P1256" i="25"/>
  <c r="P1255" i="25"/>
  <c r="P1254" i="25"/>
  <c r="P1253" i="25"/>
  <c r="P1252" i="25"/>
  <c r="P1251" i="25"/>
  <c r="P1250" i="25"/>
  <c r="P1249" i="25"/>
  <c r="P1248" i="25"/>
  <c r="P1247" i="25"/>
  <c r="P1246" i="25"/>
  <c r="P1245" i="25"/>
  <c r="P1244" i="25"/>
  <c r="P1243" i="25"/>
  <c r="P1242" i="25"/>
  <c r="P1241" i="25"/>
  <c r="P1240" i="25"/>
  <c r="P1239" i="25"/>
  <c r="P1238" i="25"/>
  <c r="P1237" i="25"/>
  <c r="P1236" i="25"/>
  <c r="P1235" i="25"/>
  <c r="P1234" i="25"/>
  <c r="P1233" i="25"/>
  <c r="P1232" i="25"/>
  <c r="P1231" i="25"/>
  <c r="P1230" i="25"/>
  <c r="P1229" i="25"/>
  <c r="P1228" i="25"/>
  <c r="P1227" i="25"/>
  <c r="P1226" i="25"/>
  <c r="P1225" i="25"/>
  <c r="P1224" i="25"/>
  <c r="P1223" i="25"/>
  <c r="P1222" i="25"/>
  <c r="P1221" i="25"/>
  <c r="P1220" i="25"/>
  <c r="P1219" i="25"/>
  <c r="P1218" i="25"/>
  <c r="P1217" i="25"/>
  <c r="P1216" i="25"/>
  <c r="P1215" i="25"/>
  <c r="P1214" i="25"/>
  <c r="P1213" i="25"/>
  <c r="P1212" i="25"/>
  <c r="P1211" i="25"/>
  <c r="P1210" i="25"/>
  <c r="P1209" i="25"/>
  <c r="P1208" i="25"/>
  <c r="P1207" i="25"/>
  <c r="P1206" i="25"/>
  <c r="P1205" i="25"/>
  <c r="P1204" i="25"/>
  <c r="P1203" i="25"/>
  <c r="P1202" i="25"/>
  <c r="P1201" i="25"/>
  <c r="P1200" i="25"/>
  <c r="P1199" i="25"/>
  <c r="P1198" i="25"/>
  <c r="P1197" i="25"/>
  <c r="P1196" i="25"/>
  <c r="P1195" i="25"/>
  <c r="P1194" i="25"/>
  <c r="P1193" i="25"/>
  <c r="P1192" i="25"/>
  <c r="P1191" i="25"/>
  <c r="P1190" i="25"/>
  <c r="P1189" i="25"/>
  <c r="P1188" i="25"/>
  <c r="P1187" i="25"/>
  <c r="P1186" i="25"/>
  <c r="P1185" i="25"/>
  <c r="P1184" i="25"/>
  <c r="P1183" i="25"/>
  <c r="P1182" i="25"/>
  <c r="P1181" i="25"/>
  <c r="P1180" i="25"/>
  <c r="P1179" i="25"/>
  <c r="P1178" i="25"/>
  <c r="P1177" i="25"/>
  <c r="P1176" i="25"/>
  <c r="P1175" i="25"/>
  <c r="P1174" i="25"/>
  <c r="P1173" i="25"/>
  <c r="P1172" i="25"/>
  <c r="P1171" i="25"/>
  <c r="P1170" i="25"/>
  <c r="P1169" i="25"/>
  <c r="P1168" i="25"/>
  <c r="P1167" i="25"/>
  <c r="P1166" i="25"/>
  <c r="P1165" i="25"/>
  <c r="P1164" i="25"/>
  <c r="P1163" i="25"/>
  <c r="P1162" i="25"/>
  <c r="P1161" i="25"/>
  <c r="P1160" i="25"/>
  <c r="P1159" i="25"/>
  <c r="P1158" i="25"/>
  <c r="P1157" i="25"/>
  <c r="P1156" i="25"/>
  <c r="P1155" i="25"/>
  <c r="P1154" i="25"/>
  <c r="P1153" i="25"/>
  <c r="P1152" i="25"/>
  <c r="P1151" i="25"/>
  <c r="P1150" i="25"/>
  <c r="P1149" i="25"/>
  <c r="P1148" i="25"/>
  <c r="P1147" i="25"/>
  <c r="P1146" i="25"/>
  <c r="P1145" i="25"/>
  <c r="P1144" i="25"/>
  <c r="P1143" i="25"/>
  <c r="P1142" i="25"/>
  <c r="P1141" i="25"/>
  <c r="P1140" i="25"/>
  <c r="P1139" i="25"/>
  <c r="P1138" i="25"/>
  <c r="P1137" i="25"/>
  <c r="P1136" i="25"/>
  <c r="P1135" i="25"/>
  <c r="P1134" i="25"/>
  <c r="P1133" i="25"/>
  <c r="P1132" i="25"/>
  <c r="P1131" i="25"/>
  <c r="P1130" i="25"/>
  <c r="P1129" i="25"/>
  <c r="P1128" i="25"/>
  <c r="P1127" i="25"/>
  <c r="P1126" i="25"/>
  <c r="P1125" i="25"/>
  <c r="P1124" i="25"/>
  <c r="P1123" i="25"/>
  <c r="P1122" i="25"/>
  <c r="P1121" i="25"/>
  <c r="P1120" i="25"/>
  <c r="P1119" i="25"/>
  <c r="P1118" i="25"/>
  <c r="P1117" i="25"/>
  <c r="P1116" i="25"/>
  <c r="P1115" i="25"/>
  <c r="P1114" i="25"/>
  <c r="P1113" i="25"/>
  <c r="P1112" i="25"/>
  <c r="P1111" i="25"/>
  <c r="P1110" i="25"/>
  <c r="P1109" i="25"/>
  <c r="P1108" i="25"/>
  <c r="P1107" i="25"/>
  <c r="P1106" i="25"/>
  <c r="P1105" i="25"/>
  <c r="P1104" i="25"/>
  <c r="P1103" i="25"/>
  <c r="P1102" i="25"/>
  <c r="P1101" i="25"/>
  <c r="P1100" i="25"/>
  <c r="P1099" i="25"/>
  <c r="P1098" i="25"/>
  <c r="P1097" i="25"/>
  <c r="P1096" i="25"/>
  <c r="P1095" i="25"/>
  <c r="P1094" i="25"/>
  <c r="P1093" i="25"/>
  <c r="P1092" i="25"/>
  <c r="P1091" i="25"/>
  <c r="P1090" i="25"/>
  <c r="P1089" i="25"/>
  <c r="P1088" i="25"/>
  <c r="P1087" i="25"/>
  <c r="P1086" i="25"/>
  <c r="P1085" i="25"/>
  <c r="P1084" i="25"/>
  <c r="P1083" i="25"/>
  <c r="P1082" i="25"/>
  <c r="P1081" i="25"/>
  <c r="P1080" i="25"/>
  <c r="P1079" i="25"/>
  <c r="P1078" i="25"/>
  <c r="P1077" i="25"/>
  <c r="P1076" i="25"/>
  <c r="P1075" i="25"/>
  <c r="P1074" i="25"/>
  <c r="P1073" i="25"/>
  <c r="P1072" i="25"/>
  <c r="P1071" i="25"/>
  <c r="P1070" i="25"/>
  <c r="P1069" i="25"/>
  <c r="P1068" i="25"/>
  <c r="P1067" i="25"/>
  <c r="P1066" i="25"/>
  <c r="P1065" i="25"/>
  <c r="P1064" i="25"/>
  <c r="P1063" i="25"/>
  <c r="P1062" i="25"/>
  <c r="P1061" i="25"/>
  <c r="P1060" i="25"/>
  <c r="P1059" i="25"/>
  <c r="P1058" i="25"/>
  <c r="P1057" i="25"/>
  <c r="P1056" i="25"/>
  <c r="P1055" i="25"/>
  <c r="P1054" i="25"/>
  <c r="P1053" i="25"/>
  <c r="P1052" i="25"/>
  <c r="P1051" i="25"/>
  <c r="P1050" i="25"/>
  <c r="P1049" i="25"/>
  <c r="P1048" i="25"/>
  <c r="P1047" i="25"/>
  <c r="P1046" i="25"/>
  <c r="P1045" i="25"/>
  <c r="P1044" i="25"/>
  <c r="P1043" i="25"/>
  <c r="P1042" i="25"/>
  <c r="P1041" i="25"/>
  <c r="P1040" i="25"/>
  <c r="P1039" i="25"/>
  <c r="P1038" i="25"/>
  <c r="P1037" i="25"/>
  <c r="P1036" i="25"/>
  <c r="P1035" i="25"/>
  <c r="P1034" i="25"/>
  <c r="P1033" i="25"/>
  <c r="P1032" i="25"/>
  <c r="P1031" i="25"/>
  <c r="P1030" i="25"/>
  <c r="P1029" i="25"/>
  <c r="P1028" i="25"/>
  <c r="P1027" i="25"/>
  <c r="P1026" i="25"/>
  <c r="P1025" i="25"/>
  <c r="P1024" i="25"/>
  <c r="P1023" i="25"/>
  <c r="P1022" i="25"/>
  <c r="P1021" i="25"/>
  <c r="P1020" i="25"/>
  <c r="P1019" i="25"/>
  <c r="P1018" i="25"/>
  <c r="P1017" i="25"/>
  <c r="P1016" i="25"/>
  <c r="P1015" i="25"/>
  <c r="P1014" i="25"/>
  <c r="P1013" i="25"/>
  <c r="P1012" i="25"/>
  <c r="P1011" i="25"/>
  <c r="P1010" i="25"/>
  <c r="P1009" i="25"/>
  <c r="P1008" i="25"/>
  <c r="P1007" i="25"/>
  <c r="P1006" i="25"/>
  <c r="P1005" i="25"/>
  <c r="P1004" i="25"/>
  <c r="P1003" i="25"/>
  <c r="P1002" i="25"/>
  <c r="P1001" i="25"/>
  <c r="P1000" i="25"/>
  <c r="P999" i="25"/>
  <c r="P998" i="25"/>
  <c r="P997" i="25"/>
  <c r="P996" i="25"/>
  <c r="P995" i="25"/>
  <c r="P994" i="25"/>
  <c r="P993" i="25"/>
  <c r="P992" i="25"/>
  <c r="P991" i="25"/>
  <c r="P990" i="25"/>
  <c r="P989" i="25"/>
  <c r="P988" i="25"/>
  <c r="P987" i="25"/>
  <c r="P986" i="25"/>
  <c r="P985" i="25"/>
  <c r="P984" i="25"/>
  <c r="P983" i="25"/>
  <c r="P982" i="25"/>
  <c r="P981" i="25"/>
  <c r="P980" i="25"/>
  <c r="P979" i="25"/>
  <c r="P978" i="25"/>
  <c r="P977" i="25"/>
  <c r="P976" i="25"/>
  <c r="P975" i="25"/>
  <c r="P974" i="25"/>
  <c r="P973" i="25"/>
  <c r="P972" i="25"/>
  <c r="P971" i="25"/>
  <c r="P970" i="25"/>
  <c r="P969" i="25"/>
  <c r="P968" i="25"/>
  <c r="P967" i="25"/>
  <c r="P966" i="25"/>
  <c r="P965" i="25"/>
  <c r="P964" i="25"/>
  <c r="P963" i="25"/>
  <c r="P962" i="25"/>
  <c r="P961" i="25"/>
  <c r="P960" i="25"/>
  <c r="P959" i="25"/>
  <c r="P958" i="25"/>
  <c r="P957" i="25"/>
  <c r="P956" i="25"/>
  <c r="P955" i="25"/>
  <c r="P954" i="25"/>
  <c r="P953" i="25"/>
  <c r="P952" i="25"/>
  <c r="P951" i="25"/>
  <c r="P950" i="25"/>
  <c r="P949" i="25"/>
  <c r="P948" i="25"/>
  <c r="P947" i="25"/>
  <c r="P946" i="25"/>
  <c r="P945" i="25"/>
  <c r="P944" i="25"/>
  <c r="P943" i="25"/>
  <c r="P942" i="25"/>
  <c r="P941" i="25"/>
  <c r="P940" i="25"/>
  <c r="P939" i="25"/>
  <c r="P938" i="25"/>
  <c r="P937" i="25"/>
  <c r="P936" i="25"/>
  <c r="P935" i="25"/>
  <c r="P934" i="25"/>
  <c r="P933" i="25"/>
  <c r="P932" i="25"/>
  <c r="P931" i="25"/>
  <c r="P930" i="25"/>
  <c r="P929" i="25"/>
  <c r="P928" i="25"/>
  <c r="P927" i="25"/>
  <c r="P926" i="25"/>
  <c r="P925" i="25"/>
  <c r="P924" i="25"/>
  <c r="P923" i="25"/>
  <c r="P922" i="25"/>
  <c r="P921" i="25"/>
  <c r="P920" i="25"/>
  <c r="P919" i="25"/>
  <c r="P918" i="25"/>
  <c r="P917" i="25"/>
  <c r="P916" i="25"/>
  <c r="P915" i="25"/>
  <c r="P914" i="25"/>
  <c r="P913" i="25"/>
  <c r="P912" i="25"/>
  <c r="P911" i="25"/>
  <c r="P910" i="25"/>
  <c r="P909" i="25"/>
  <c r="P908" i="25"/>
  <c r="P907" i="25"/>
  <c r="P906" i="25"/>
  <c r="P905" i="25"/>
  <c r="P904" i="25"/>
  <c r="P903" i="25"/>
  <c r="P902" i="25"/>
  <c r="P901" i="25"/>
  <c r="P900" i="25"/>
  <c r="P899" i="25"/>
  <c r="P898" i="25"/>
  <c r="P897" i="25"/>
  <c r="P896" i="25"/>
  <c r="P895" i="25"/>
  <c r="P894" i="25"/>
  <c r="P893" i="25"/>
  <c r="P892" i="25"/>
  <c r="P891" i="25"/>
  <c r="P890" i="25"/>
  <c r="P889" i="25"/>
  <c r="P888" i="25"/>
  <c r="P887" i="25"/>
  <c r="P886" i="25"/>
  <c r="P885" i="25"/>
  <c r="P884" i="25"/>
  <c r="P883" i="25"/>
  <c r="P882" i="25"/>
  <c r="P881" i="25"/>
  <c r="P880" i="25"/>
  <c r="P879" i="25"/>
  <c r="P878" i="25"/>
  <c r="P877" i="25"/>
  <c r="P876" i="25"/>
  <c r="P875" i="25"/>
  <c r="P874" i="25"/>
  <c r="P873" i="25"/>
  <c r="P872" i="25"/>
  <c r="P871" i="25"/>
  <c r="P870" i="25"/>
  <c r="P869" i="25"/>
  <c r="P868" i="25"/>
  <c r="P867" i="25"/>
  <c r="P866" i="25"/>
  <c r="P865" i="25"/>
  <c r="P864" i="25"/>
  <c r="P863" i="25"/>
  <c r="P862" i="25"/>
  <c r="P861" i="25"/>
  <c r="P860" i="25"/>
  <c r="P859" i="25"/>
  <c r="P858" i="25"/>
  <c r="P857" i="25"/>
  <c r="P856" i="25"/>
  <c r="P855" i="25"/>
  <c r="P854" i="25"/>
  <c r="P853" i="25"/>
  <c r="P852" i="25"/>
  <c r="P851" i="25"/>
  <c r="P850" i="25"/>
  <c r="P849" i="25"/>
  <c r="P848" i="25"/>
  <c r="P847" i="25"/>
  <c r="P846" i="25"/>
  <c r="P845" i="25"/>
  <c r="P844" i="25"/>
  <c r="P843" i="25"/>
  <c r="P842" i="25"/>
  <c r="P841" i="25"/>
  <c r="P840" i="25"/>
  <c r="P839" i="25"/>
  <c r="P838" i="25"/>
  <c r="P837" i="25"/>
  <c r="P836" i="25"/>
  <c r="P835" i="25"/>
  <c r="P834" i="25"/>
  <c r="P833" i="25"/>
  <c r="P832" i="25"/>
  <c r="P831" i="25"/>
  <c r="P830" i="25"/>
  <c r="P829" i="25"/>
  <c r="P828" i="25"/>
  <c r="P827" i="25"/>
  <c r="P826" i="25"/>
  <c r="P825" i="25"/>
  <c r="P824" i="25"/>
  <c r="P823" i="25"/>
  <c r="P822" i="25"/>
  <c r="P821" i="25"/>
  <c r="P820" i="25"/>
  <c r="P819" i="25"/>
  <c r="P818" i="25"/>
  <c r="P817" i="25"/>
  <c r="P816" i="25"/>
  <c r="P815" i="25"/>
  <c r="P814" i="25"/>
  <c r="P813" i="25"/>
  <c r="P812" i="25"/>
  <c r="P811" i="25"/>
  <c r="P810" i="25"/>
  <c r="P809" i="25"/>
  <c r="P808" i="25"/>
  <c r="P807" i="25"/>
  <c r="P806" i="25"/>
  <c r="P805" i="25"/>
  <c r="P804" i="25"/>
  <c r="P803" i="25"/>
  <c r="P802" i="25"/>
  <c r="P801" i="25"/>
  <c r="P800" i="25"/>
  <c r="P799" i="25"/>
  <c r="P798" i="25"/>
  <c r="P797" i="25"/>
  <c r="P796" i="25"/>
  <c r="P795" i="25"/>
  <c r="P794" i="25"/>
  <c r="P793" i="25"/>
  <c r="P792" i="25"/>
  <c r="P791" i="25"/>
  <c r="P790" i="25"/>
  <c r="P789" i="25"/>
  <c r="P788" i="25"/>
  <c r="P787" i="25"/>
  <c r="P786" i="25"/>
  <c r="P785" i="25"/>
  <c r="P784" i="25"/>
  <c r="P783" i="25"/>
  <c r="P782" i="25"/>
  <c r="P781" i="25"/>
  <c r="P780" i="25"/>
  <c r="P779" i="25"/>
  <c r="P778" i="25"/>
  <c r="P777" i="25"/>
  <c r="P776" i="25"/>
  <c r="P775" i="25"/>
  <c r="P774" i="25"/>
  <c r="P773" i="25"/>
  <c r="P772" i="25"/>
  <c r="P771" i="25"/>
  <c r="P770" i="25"/>
  <c r="P769" i="25"/>
  <c r="P768" i="25"/>
  <c r="P767" i="25"/>
  <c r="P766" i="25"/>
  <c r="P765" i="25"/>
  <c r="P764" i="25"/>
  <c r="P763" i="25"/>
  <c r="P762" i="25"/>
  <c r="P761" i="25"/>
  <c r="P760" i="25"/>
  <c r="P759" i="25"/>
  <c r="P758" i="25"/>
  <c r="P757" i="25"/>
  <c r="P756" i="25"/>
  <c r="P755" i="25"/>
  <c r="P754" i="25"/>
  <c r="P753" i="25"/>
  <c r="P752" i="25"/>
  <c r="P751" i="25"/>
  <c r="P750" i="25"/>
  <c r="P749" i="25"/>
  <c r="P748" i="25"/>
  <c r="P747" i="25"/>
  <c r="P746" i="25"/>
  <c r="P745" i="25"/>
  <c r="P744" i="25"/>
  <c r="P743" i="25"/>
  <c r="P742" i="25"/>
  <c r="P741" i="25"/>
  <c r="P740" i="25"/>
  <c r="P739" i="25"/>
  <c r="P738" i="25"/>
  <c r="P737" i="25"/>
  <c r="P736" i="25"/>
  <c r="P735" i="25"/>
  <c r="P734" i="25"/>
  <c r="P733" i="25"/>
  <c r="P732" i="25"/>
  <c r="P731" i="25"/>
  <c r="P730" i="25"/>
  <c r="P729" i="25"/>
  <c r="P728" i="25"/>
  <c r="P727" i="25"/>
  <c r="P726" i="25"/>
  <c r="P725" i="25"/>
  <c r="P724" i="25"/>
  <c r="P723" i="25"/>
  <c r="P722" i="25"/>
  <c r="P721" i="25"/>
  <c r="P720" i="25"/>
  <c r="P719" i="25"/>
  <c r="P718" i="25"/>
  <c r="P717" i="25"/>
  <c r="P716" i="25"/>
  <c r="P715" i="25"/>
  <c r="P714" i="25"/>
  <c r="P713" i="25"/>
  <c r="P712" i="25"/>
  <c r="P711" i="25"/>
  <c r="P710" i="25"/>
  <c r="P709" i="25"/>
  <c r="P708" i="25"/>
  <c r="P707" i="25"/>
  <c r="P706" i="25"/>
  <c r="P704" i="25"/>
  <c r="P703" i="25"/>
  <c r="P702" i="25"/>
  <c r="P701" i="25"/>
  <c r="P700" i="25"/>
  <c r="P699" i="25"/>
  <c r="P698" i="25"/>
  <c r="P697" i="25"/>
  <c r="P696" i="25"/>
  <c r="P695" i="25"/>
  <c r="P694" i="25"/>
  <c r="P693" i="25"/>
  <c r="P692" i="25"/>
  <c r="P691" i="25"/>
  <c r="P690" i="25"/>
  <c r="P689" i="25"/>
  <c r="P688" i="25"/>
  <c r="P687" i="25"/>
  <c r="P686" i="25"/>
  <c r="P685" i="25"/>
  <c r="P684" i="25"/>
  <c r="P683" i="25"/>
  <c r="P682" i="25"/>
  <c r="P681" i="25"/>
  <c r="P680" i="25"/>
  <c r="P679" i="25"/>
  <c r="P678" i="25"/>
  <c r="P677" i="25"/>
  <c r="P676" i="25"/>
  <c r="P675" i="25"/>
  <c r="P674" i="25"/>
  <c r="P673" i="25"/>
  <c r="P672" i="25"/>
  <c r="P671" i="25"/>
  <c r="P670" i="25"/>
  <c r="P669" i="25"/>
  <c r="P668" i="25"/>
  <c r="P667" i="25"/>
  <c r="P666" i="25"/>
  <c r="P665" i="25"/>
  <c r="P664" i="25"/>
  <c r="P663" i="25"/>
  <c r="P662" i="25"/>
  <c r="P661" i="25"/>
  <c r="P660" i="25"/>
  <c r="P659" i="25"/>
  <c r="P658" i="25"/>
  <c r="P657" i="25"/>
  <c r="P656" i="25"/>
  <c r="P655" i="25"/>
  <c r="P654" i="25"/>
  <c r="P653" i="25"/>
  <c r="P652" i="25"/>
  <c r="P651" i="25"/>
  <c r="P650" i="25"/>
  <c r="P649" i="25"/>
  <c r="P648" i="25"/>
  <c r="P647" i="25"/>
  <c r="P646" i="25"/>
  <c r="P645" i="25"/>
  <c r="P644" i="25"/>
  <c r="P643" i="25"/>
  <c r="P642" i="25"/>
  <c r="P641" i="25"/>
  <c r="P640" i="25"/>
  <c r="P639" i="25"/>
  <c r="P638" i="25"/>
  <c r="P637" i="25"/>
  <c r="P636" i="25"/>
  <c r="P635" i="25"/>
  <c r="P634" i="25"/>
  <c r="P633" i="25"/>
  <c r="P632" i="25"/>
  <c r="P631" i="25"/>
  <c r="P630" i="25"/>
  <c r="P629" i="25"/>
  <c r="P628" i="25"/>
  <c r="P627" i="25"/>
  <c r="P626" i="25"/>
  <c r="P625" i="25"/>
  <c r="P624" i="25"/>
  <c r="P623" i="25"/>
  <c r="P622" i="25"/>
  <c r="P621" i="25"/>
  <c r="P620" i="25"/>
  <c r="P619" i="25"/>
  <c r="P618" i="25"/>
  <c r="P617" i="25"/>
  <c r="P616" i="25"/>
  <c r="P615" i="25"/>
  <c r="P614" i="25"/>
  <c r="P613" i="25"/>
  <c r="P612" i="25"/>
  <c r="P611" i="25"/>
  <c r="P610" i="25"/>
  <c r="P609" i="25"/>
  <c r="P608" i="25"/>
  <c r="P607" i="25"/>
  <c r="P606" i="25"/>
  <c r="P605" i="25"/>
  <c r="P604" i="25"/>
  <c r="P603" i="25"/>
  <c r="P602" i="25"/>
  <c r="P601" i="25"/>
  <c r="P600" i="25"/>
  <c r="P599" i="25"/>
  <c r="P598" i="25"/>
  <c r="P597" i="25"/>
  <c r="P596" i="25"/>
  <c r="P595" i="25"/>
  <c r="P594" i="25"/>
  <c r="P593" i="25"/>
  <c r="P592" i="25"/>
  <c r="P591" i="25"/>
  <c r="P590" i="25"/>
  <c r="P589" i="25"/>
  <c r="P588" i="25"/>
  <c r="P587" i="25"/>
  <c r="P586" i="25"/>
  <c r="P585" i="25"/>
  <c r="P584" i="25"/>
  <c r="P583" i="25"/>
  <c r="P582" i="25"/>
  <c r="P581" i="25"/>
  <c r="P580" i="25"/>
  <c r="P579" i="25"/>
  <c r="P578" i="25"/>
  <c r="P577" i="25"/>
  <c r="P576" i="25"/>
  <c r="P575" i="25"/>
  <c r="P574" i="25"/>
  <c r="P573" i="25"/>
  <c r="P572" i="25"/>
  <c r="P571" i="25"/>
  <c r="P570" i="25"/>
  <c r="P569" i="25"/>
  <c r="P568" i="25"/>
  <c r="P567" i="25"/>
  <c r="P566" i="25"/>
  <c r="P565" i="25"/>
  <c r="P564" i="25"/>
  <c r="P563" i="25"/>
  <c r="P562" i="25"/>
  <c r="P561" i="25"/>
  <c r="P560" i="25"/>
  <c r="P559" i="25"/>
  <c r="P558" i="25"/>
  <c r="P557" i="25"/>
  <c r="P556" i="25"/>
  <c r="P555" i="25"/>
  <c r="P554" i="25"/>
  <c r="P553" i="25"/>
  <c r="P552" i="25"/>
  <c r="P551" i="25"/>
  <c r="P550" i="25"/>
  <c r="P549" i="25"/>
  <c r="P548" i="25"/>
  <c r="P547" i="25"/>
  <c r="P546" i="25"/>
  <c r="P545" i="25"/>
  <c r="P544" i="25"/>
  <c r="P543" i="25"/>
  <c r="P542" i="25"/>
  <c r="P541" i="25"/>
  <c r="P540" i="25"/>
  <c r="P539" i="25"/>
  <c r="P538" i="25"/>
  <c r="P537" i="25"/>
  <c r="P536" i="25"/>
  <c r="P535" i="25"/>
  <c r="P534" i="25"/>
  <c r="P533" i="25"/>
  <c r="P532" i="25"/>
  <c r="P531" i="25"/>
  <c r="P530" i="25"/>
  <c r="P529" i="25"/>
  <c r="P528" i="25"/>
  <c r="P527" i="25"/>
  <c r="P526" i="25"/>
  <c r="P525" i="25"/>
  <c r="P524" i="25"/>
  <c r="P523" i="25"/>
  <c r="P522" i="25"/>
  <c r="P521" i="25"/>
  <c r="P520" i="25"/>
  <c r="P519" i="25"/>
  <c r="P518" i="25"/>
  <c r="P517" i="25"/>
  <c r="P516" i="25"/>
  <c r="P515" i="25"/>
  <c r="P514" i="25"/>
  <c r="P513" i="25"/>
  <c r="P512" i="25"/>
  <c r="P511" i="25"/>
  <c r="P510" i="25"/>
  <c r="P509" i="25"/>
  <c r="P508" i="25"/>
  <c r="P507" i="25"/>
  <c r="P506" i="25"/>
  <c r="P505" i="25"/>
  <c r="P504" i="25"/>
  <c r="P503" i="25"/>
  <c r="P502" i="25"/>
  <c r="P501" i="25"/>
  <c r="P500" i="25"/>
  <c r="P499" i="25"/>
  <c r="P498" i="25"/>
  <c r="P497" i="25"/>
  <c r="P496" i="25"/>
  <c r="P495" i="25"/>
  <c r="P494" i="25"/>
  <c r="P493" i="25"/>
  <c r="P492" i="25"/>
  <c r="P491" i="25"/>
  <c r="P490" i="25"/>
  <c r="P489" i="25"/>
  <c r="P488" i="25"/>
  <c r="P487" i="25"/>
  <c r="P486" i="25"/>
  <c r="P485" i="25"/>
  <c r="P484" i="25"/>
  <c r="P483" i="25"/>
  <c r="P482" i="25"/>
  <c r="P481" i="25"/>
  <c r="P480" i="25"/>
  <c r="P479" i="25"/>
  <c r="P478" i="25"/>
  <c r="P477" i="25"/>
  <c r="P476" i="25"/>
  <c r="P475" i="25"/>
  <c r="P474" i="25"/>
  <c r="P473" i="25"/>
  <c r="P472" i="25"/>
  <c r="P471" i="25"/>
  <c r="P470" i="25"/>
  <c r="P469" i="25"/>
  <c r="P468" i="25"/>
  <c r="P467" i="25"/>
  <c r="P466" i="25"/>
  <c r="P465" i="25"/>
  <c r="P464" i="25"/>
  <c r="P463" i="25"/>
  <c r="P462" i="25"/>
  <c r="P461" i="25"/>
  <c r="P460" i="25"/>
  <c r="P459" i="25"/>
  <c r="P458" i="25"/>
  <c r="P457" i="25"/>
  <c r="P456" i="25"/>
  <c r="P455" i="25"/>
  <c r="P454" i="25"/>
  <c r="P453" i="25"/>
  <c r="P452" i="25"/>
  <c r="P451" i="25"/>
  <c r="P450" i="25"/>
  <c r="P449" i="25"/>
  <c r="P448" i="25"/>
  <c r="P447" i="25"/>
  <c r="P446" i="25"/>
  <c r="P445" i="25"/>
  <c r="P444" i="25"/>
  <c r="P443" i="25"/>
  <c r="P442" i="25"/>
  <c r="P441" i="25"/>
  <c r="P440" i="25"/>
  <c r="P439" i="25"/>
  <c r="P438" i="25"/>
  <c r="P437" i="25"/>
  <c r="P436" i="25"/>
  <c r="P435" i="25"/>
  <c r="P434" i="25"/>
  <c r="P433" i="25"/>
  <c r="P432" i="25"/>
  <c r="P430" i="25"/>
  <c r="P428" i="25"/>
  <c r="P427" i="25"/>
  <c r="P426" i="25"/>
  <c r="P425" i="25"/>
  <c r="P424" i="25"/>
  <c r="P422" i="25"/>
  <c r="P421" i="25"/>
  <c r="P420" i="25"/>
  <c r="P419" i="25"/>
  <c r="P418" i="25"/>
  <c r="P416" i="25"/>
  <c r="P415" i="25"/>
  <c r="P414" i="25"/>
  <c r="P413" i="25"/>
  <c r="P412" i="25"/>
  <c r="P410" i="25"/>
  <c r="P409" i="25"/>
  <c r="P408" i="25"/>
  <c r="P407" i="25"/>
  <c r="P406" i="25"/>
  <c r="P404" i="25"/>
  <c r="P403" i="25"/>
  <c r="P402" i="25"/>
  <c r="P401" i="25"/>
  <c r="P400" i="25"/>
  <c r="P398" i="25"/>
  <c r="P397" i="25"/>
  <c r="P396" i="25"/>
  <c r="P395" i="25"/>
  <c r="P394" i="25"/>
  <c r="P392" i="25"/>
  <c r="P391" i="25"/>
  <c r="P390" i="25"/>
  <c r="P389" i="25"/>
  <c r="P388" i="25"/>
  <c r="P386" i="25"/>
  <c r="P385" i="25"/>
  <c r="P384" i="25"/>
  <c r="P383" i="25"/>
  <c r="P382" i="25"/>
  <c r="P380" i="25"/>
  <c r="P379" i="25"/>
  <c r="P378" i="25"/>
  <c r="P377" i="25"/>
  <c r="P376" i="25"/>
  <c r="P374" i="25"/>
  <c r="P373" i="25"/>
  <c r="P372" i="25"/>
  <c r="P371" i="25"/>
  <c r="P370" i="25"/>
  <c r="P368" i="25"/>
  <c r="P367" i="25"/>
  <c r="P366" i="25"/>
  <c r="P365" i="25"/>
  <c r="P364" i="25"/>
  <c r="P362" i="25"/>
  <c r="P361" i="25"/>
  <c r="P360" i="25"/>
  <c r="P359" i="25"/>
  <c r="P358" i="25"/>
  <c r="P356" i="25"/>
  <c r="P355" i="25"/>
  <c r="P354" i="25"/>
  <c r="P353" i="25"/>
  <c r="P352" i="25"/>
  <c r="P350" i="25"/>
  <c r="P349" i="25"/>
  <c r="P348" i="25"/>
  <c r="P347" i="25"/>
  <c r="P346" i="25"/>
  <c r="P344" i="25"/>
  <c r="P343" i="25"/>
  <c r="P342" i="25"/>
  <c r="P341" i="25"/>
  <c r="P340" i="25"/>
  <c r="P338" i="25"/>
  <c r="P337" i="25"/>
  <c r="P336" i="25"/>
  <c r="P335" i="25"/>
  <c r="P334" i="25"/>
  <c r="P332" i="25"/>
  <c r="P331" i="25"/>
  <c r="P330" i="25"/>
  <c r="P329" i="25"/>
  <c r="P328" i="25"/>
  <c r="P326" i="25"/>
  <c r="P325" i="25"/>
  <c r="P324" i="25"/>
  <c r="P323" i="25"/>
  <c r="P322" i="25"/>
  <c r="P320" i="25"/>
  <c r="P319" i="25"/>
  <c r="P318" i="25"/>
  <c r="P317" i="25"/>
  <c r="P316" i="25"/>
  <c r="P314" i="25"/>
  <c r="P313" i="25"/>
  <c r="P312" i="25"/>
  <c r="P311" i="25"/>
  <c r="P310" i="25"/>
  <c r="P308" i="25"/>
  <c r="P307" i="25"/>
  <c r="P306" i="25"/>
  <c r="P305" i="25"/>
  <c r="P304" i="25"/>
  <c r="P302" i="25"/>
  <c r="P301" i="25"/>
  <c r="P300" i="25"/>
  <c r="P299" i="25"/>
  <c r="P298" i="25"/>
  <c r="P296" i="25"/>
  <c r="P295" i="25"/>
  <c r="P294" i="25"/>
  <c r="P293" i="25"/>
  <c r="P292" i="25"/>
  <c r="P290" i="25"/>
  <c r="P289" i="25"/>
  <c r="P288" i="25"/>
  <c r="P287" i="25"/>
  <c r="P286" i="25"/>
  <c r="P284" i="25"/>
  <c r="P283" i="25"/>
  <c r="P282" i="25"/>
  <c r="P281" i="25"/>
  <c r="P280" i="25"/>
  <c r="P278" i="25"/>
  <c r="P277" i="25"/>
  <c r="P276" i="25"/>
  <c r="P275" i="25"/>
  <c r="P274" i="25"/>
  <c r="P272" i="25"/>
  <c r="P271" i="25"/>
  <c r="P270" i="25"/>
  <c r="P269" i="25"/>
  <c r="P268" i="25"/>
  <c r="P266" i="25"/>
  <c r="P265" i="25"/>
  <c r="P264" i="25"/>
  <c r="P263" i="25"/>
  <c r="P262" i="25"/>
  <c r="P260" i="25"/>
  <c r="P259" i="25"/>
  <c r="P258" i="25"/>
  <c r="P257" i="25"/>
  <c r="P256" i="25"/>
  <c r="P254" i="25"/>
  <c r="P253" i="25"/>
  <c r="P252" i="25"/>
  <c r="P251" i="25"/>
  <c r="P250" i="25"/>
  <c r="P248" i="25"/>
  <c r="P247" i="25"/>
  <c r="P246" i="25"/>
  <c r="P245" i="25"/>
  <c r="P244" i="25"/>
  <c r="P242" i="25"/>
  <c r="P241" i="25"/>
  <c r="P240" i="25"/>
  <c r="P239" i="25"/>
  <c r="P238" i="25"/>
  <c r="P236" i="25"/>
  <c r="P235" i="25"/>
  <c r="P234" i="25"/>
  <c r="P233" i="25"/>
  <c r="P232" i="25"/>
  <c r="P230" i="25"/>
  <c r="P229" i="25"/>
  <c r="P228" i="25"/>
  <c r="P227" i="25"/>
  <c r="P226" i="25"/>
  <c r="P224" i="25"/>
  <c r="P223" i="25"/>
  <c r="P222" i="25"/>
  <c r="P221" i="25"/>
  <c r="P220" i="25"/>
  <c r="P218" i="25"/>
  <c r="P217" i="25"/>
  <c r="P216" i="25"/>
  <c r="P215" i="25"/>
  <c r="P214" i="25"/>
  <c r="P212" i="25"/>
  <c r="P211" i="25"/>
  <c r="P210" i="25"/>
  <c r="P209" i="25"/>
  <c r="P208" i="25"/>
  <c r="P206" i="25"/>
  <c r="P205" i="25"/>
  <c r="P204" i="25"/>
  <c r="P203" i="25"/>
  <c r="P202" i="25"/>
  <c r="P200" i="25"/>
  <c r="P199" i="25"/>
  <c r="P198" i="25"/>
  <c r="P197" i="25"/>
  <c r="P196" i="25"/>
  <c r="P194" i="25"/>
  <c r="P193" i="25"/>
  <c r="P192" i="25"/>
  <c r="P191" i="25"/>
  <c r="P190" i="25"/>
  <c r="P188" i="25"/>
  <c r="P187" i="25"/>
  <c r="P186" i="25"/>
  <c r="P185" i="25"/>
  <c r="P184" i="25"/>
  <c r="P182" i="25"/>
  <c r="P181" i="25"/>
  <c r="P180" i="25"/>
  <c r="P179" i="25"/>
  <c r="P178" i="25"/>
  <c r="P176" i="25"/>
  <c r="P175" i="25"/>
  <c r="P174" i="25"/>
  <c r="P173" i="25"/>
  <c r="P172" i="25"/>
  <c r="P170" i="25"/>
  <c r="P169" i="25"/>
  <c r="P168" i="25"/>
  <c r="P167" i="25"/>
  <c r="P166" i="25"/>
  <c r="P164" i="25"/>
  <c r="P163" i="25"/>
  <c r="P162" i="25"/>
  <c r="P161" i="25"/>
  <c r="P160" i="25"/>
  <c r="P158" i="25"/>
  <c r="P157" i="25"/>
  <c r="P156" i="25"/>
  <c r="P155" i="25"/>
  <c r="P154" i="25"/>
  <c r="P152" i="25"/>
  <c r="P151" i="25"/>
  <c r="P150" i="25"/>
  <c r="P149" i="25"/>
  <c r="P148" i="25"/>
  <c r="P146" i="25"/>
  <c r="P145" i="25"/>
  <c r="P144" i="25"/>
  <c r="P143" i="25"/>
  <c r="P142" i="25"/>
  <c r="P140" i="25"/>
  <c r="P139" i="25"/>
  <c r="P138" i="25"/>
  <c r="P137" i="25"/>
  <c r="P136" i="25"/>
  <c r="P134" i="25"/>
  <c r="P133" i="25"/>
  <c r="P132" i="25"/>
  <c r="P131" i="25"/>
  <c r="P130" i="25"/>
  <c r="P128" i="25"/>
  <c r="P127" i="25"/>
  <c r="P126" i="25"/>
  <c r="P125" i="25"/>
  <c r="P124" i="25"/>
  <c r="P122" i="25"/>
  <c r="P121" i="25"/>
  <c r="P120" i="25"/>
  <c r="P119" i="25"/>
  <c r="P118" i="25"/>
  <c r="P116" i="25"/>
  <c r="P115" i="25"/>
  <c r="P114" i="25"/>
  <c r="P113" i="25"/>
  <c r="P112" i="25"/>
  <c r="P110" i="25"/>
  <c r="P109" i="25"/>
  <c r="P108" i="25"/>
  <c r="P107" i="25"/>
  <c r="P106" i="25"/>
  <c r="P104" i="25"/>
  <c r="P103" i="25"/>
  <c r="P102" i="25"/>
  <c r="P101" i="25"/>
  <c r="P100" i="25"/>
  <c r="P98" i="25"/>
  <c r="P97" i="25"/>
  <c r="P96" i="25"/>
  <c r="P95" i="25"/>
  <c r="P94" i="25"/>
  <c r="P92" i="25"/>
  <c r="P91" i="25"/>
  <c r="P90" i="25"/>
  <c r="P89" i="25"/>
  <c r="P88" i="25"/>
  <c r="P86" i="25"/>
  <c r="P85" i="25"/>
  <c r="P84" i="25"/>
  <c r="P83" i="25"/>
  <c r="P82" i="25"/>
  <c r="P80" i="25"/>
  <c r="P79" i="25"/>
  <c r="P78" i="25"/>
  <c r="P77" i="25"/>
  <c r="P76" i="25"/>
  <c r="P74" i="25"/>
  <c r="P73" i="25"/>
  <c r="P72" i="25"/>
  <c r="P71" i="25"/>
  <c r="P70" i="25"/>
  <c r="P68" i="25"/>
  <c r="P67" i="25"/>
  <c r="P66" i="25"/>
  <c r="P65" i="25"/>
  <c r="P64" i="25"/>
  <c r="P62" i="25"/>
  <c r="P61" i="25"/>
  <c r="P60" i="25"/>
  <c r="P59" i="25"/>
  <c r="P58" i="25"/>
  <c r="P56" i="25"/>
  <c r="P55" i="25"/>
  <c r="P54" i="25"/>
  <c r="P53" i="25"/>
  <c r="P52" i="25"/>
  <c r="P50" i="25"/>
  <c r="P49" i="25"/>
  <c r="P48" i="25"/>
  <c r="P47" i="25"/>
  <c r="P46" i="25"/>
  <c r="P44" i="25"/>
  <c r="P43" i="25"/>
  <c r="P42" i="25"/>
  <c r="P41" i="25"/>
  <c r="P40" i="25"/>
  <c r="P38" i="25"/>
  <c r="P37" i="25"/>
  <c r="P36" i="25"/>
  <c r="P35" i="25"/>
  <c r="P34" i="25"/>
  <c r="P32" i="25"/>
  <c r="P31" i="25"/>
  <c r="P30" i="25"/>
  <c r="P29" i="25"/>
  <c r="P28" i="25"/>
  <c r="P26" i="25"/>
  <c r="P25" i="25"/>
  <c r="P24" i="25"/>
  <c r="P23" i="25"/>
  <c r="P22" i="25"/>
  <c r="P20" i="25"/>
  <c r="P19" i="25"/>
  <c r="P18" i="25"/>
  <c r="P17" i="25"/>
  <c r="P16" i="25"/>
  <c r="P14" i="25"/>
  <c r="P13" i="25"/>
  <c r="P12" i="25"/>
  <c r="P11" i="25"/>
  <c r="P10" i="25"/>
  <c r="P431" i="25"/>
  <c r="M2310" i="25"/>
  <c r="N2310" i="25" s="1"/>
  <c r="O2310" i="25" s="1"/>
  <c r="M2309" i="25"/>
  <c r="N2309" i="25" s="1"/>
  <c r="O2309" i="25" s="1"/>
  <c r="M2308" i="25"/>
  <c r="N2308" i="25" s="1"/>
  <c r="O2308" i="25" s="1"/>
  <c r="M2292" i="25"/>
  <c r="N2292" i="25" s="1"/>
  <c r="O2292" i="25" s="1"/>
  <c r="M2291" i="25"/>
  <c r="N2291" i="25" s="1"/>
  <c r="O2291" i="25" s="1"/>
  <c r="M2290" i="25"/>
  <c r="N2290" i="25" s="1"/>
  <c r="O2290" i="25" s="1"/>
  <c r="M2289" i="25"/>
  <c r="N2289" i="25" s="1"/>
  <c r="O2289" i="25" s="1"/>
  <c r="M2288" i="25"/>
  <c r="N2288" i="25" s="1"/>
  <c r="M2287" i="25"/>
  <c r="N2287" i="25" s="1"/>
  <c r="O2287" i="25" s="1"/>
  <c r="M2286" i="25"/>
  <c r="N2286" i="25" s="1"/>
  <c r="O2286" i="25" s="1"/>
  <c r="M2285" i="25"/>
  <c r="N2285" i="25" s="1"/>
  <c r="O2285" i="25" s="1"/>
  <c r="M2284" i="25"/>
  <c r="N2284" i="25" s="1"/>
  <c r="O2284" i="25" s="1"/>
  <c r="M2283" i="25"/>
  <c r="N2283" i="25" s="1"/>
  <c r="O2283" i="25" s="1"/>
  <c r="M2267" i="25"/>
  <c r="N2267" i="25" s="1"/>
  <c r="O2267" i="25" s="1"/>
  <c r="M2266" i="25"/>
  <c r="N2266" i="25" s="1"/>
  <c r="O2266" i="25" s="1"/>
  <c r="M2253" i="25"/>
  <c r="N2253" i="25" s="1"/>
  <c r="M2252" i="25"/>
  <c r="N2252" i="25" s="1"/>
  <c r="M2250" i="25"/>
  <c r="N2250" i="25" s="1"/>
  <c r="O2250" i="25" s="1"/>
  <c r="M2249" i="25"/>
  <c r="N2249" i="25" s="1"/>
  <c r="O2249" i="25" s="1"/>
  <c r="M2247" i="25"/>
  <c r="N2247" i="25" s="1"/>
  <c r="M2246" i="25"/>
  <c r="N2246" i="25" s="1"/>
  <c r="M2197" i="25"/>
  <c r="N2197" i="25" s="1"/>
  <c r="M2194" i="25"/>
  <c r="N2194" i="25" s="1"/>
  <c r="O2194" i="25" s="1"/>
  <c r="M2192" i="25"/>
  <c r="N2192" i="25" s="1"/>
  <c r="O2192" i="25" s="1"/>
  <c r="M2191" i="25"/>
  <c r="N2191" i="25" s="1"/>
  <c r="M2189" i="25"/>
  <c r="N2189" i="25" s="1"/>
  <c r="M2188" i="25"/>
  <c r="N2188" i="25" s="1"/>
  <c r="O2188" i="25" s="1"/>
  <c r="M2186" i="25"/>
  <c r="N2186" i="25" s="1"/>
  <c r="M2185" i="25"/>
  <c r="N2185" i="25" s="1"/>
  <c r="M2184" i="25"/>
  <c r="N2184" i="25" s="1"/>
  <c r="O2184" i="25" s="1"/>
  <c r="M2183" i="25"/>
  <c r="N2183" i="25" s="1"/>
  <c r="M2182" i="25"/>
  <c r="N2182" i="25" s="1"/>
  <c r="O2182" i="25" s="1"/>
  <c r="M2181" i="25"/>
  <c r="N2181" i="25" s="1"/>
  <c r="M2180" i="25"/>
  <c r="N2180" i="25" s="1"/>
  <c r="M2179" i="25"/>
  <c r="N2179" i="25" s="1"/>
  <c r="M2178" i="25"/>
  <c r="N2178" i="25" s="1"/>
  <c r="O2178" i="25" s="1"/>
  <c r="M2177" i="25"/>
  <c r="N2177" i="25" s="1"/>
  <c r="M2176" i="25"/>
  <c r="N2176" i="25" s="1"/>
  <c r="O2176" i="25" s="1"/>
  <c r="M2175" i="25"/>
  <c r="N2175" i="25" s="1"/>
  <c r="M2174" i="25"/>
  <c r="N2174" i="25" s="1"/>
  <c r="M2172" i="25"/>
  <c r="N2172" i="25" s="1"/>
  <c r="O2172" i="25" s="1"/>
  <c r="M2171" i="25"/>
  <c r="N2171" i="25" s="1"/>
  <c r="M2166" i="25"/>
  <c r="N2166" i="25" s="1"/>
  <c r="O2166" i="25" s="1"/>
  <c r="M2133" i="25"/>
  <c r="N2133" i="25" s="1"/>
  <c r="M2132" i="25"/>
  <c r="N2132" i="25" s="1"/>
  <c r="M2131" i="25"/>
  <c r="N2131" i="25" s="1"/>
  <c r="O2131" i="25" s="1"/>
  <c r="M2130" i="25"/>
  <c r="N2130" i="25" s="1"/>
  <c r="O2130" i="25" s="1"/>
  <c r="M2129" i="25"/>
  <c r="N2129" i="25" s="1"/>
  <c r="O2129" i="25" s="1"/>
  <c r="M2128" i="25"/>
  <c r="N2128" i="25" s="1"/>
  <c r="M2127" i="25"/>
  <c r="N2127" i="25" s="1"/>
  <c r="M2126" i="25"/>
  <c r="N2126" i="25" s="1"/>
  <c r="M2125" i="25"/>
  <c r="N2125" i="25" s="1"/>
  <c r="O2125" i="25" s="1"/>
  <c r="M2124" i="25"/>
  <c r="N2124" i="25" s="1"/>
  <c r="M2123" i="25"/>
  <c r="N2123" i="25" s="1"/>
  <c r="M2122" i="25"/>
  <c r="N2122" i="25" s="1"/>
  <c r="O2122" i="25" s="1"/>
  <c r="M2121" i="25"/>
  <c r="N2121" i="25" s="1"/>
  <c r="M2120" i="25"/>
  <c r="N2120" i="25" s="1"/>
  <c r="M2119" i="25"/>
  <c r="N2119" i="25" s="1"/>
  <c r="M2118" i="25"/>
  <c r="N2118" i="25" s="1"/>
  <c r="O2118" i="25" s="1"/>
  <c r="M2117" i="25"/>
  <c r="N2117" i="25" s="1"/>
  <c r="O2117" i="25" s="1"/>
  <c r="M2116" i="25"/>
  <c r="N2116" i="25" s="1"/>
  <c r="O2116" i="25" s="1"/>
  <c r="M2115" i="25"/>
  <c r="N2115" i="25" s="1"/>
  <c r="M2114" i="25"/>
  <c r="N2114" i="25" s="1"/>
  <c r="M2113" i="25"/>
  <c r="N2113" i="25" s="1"/>
  <c r="O2113" i="25" s="1"/>
  <c r="M2112" i="25"/>
  <c r="N2112" i="25" s="1"/>
  <c r="O2112" i="25" s="1"/>
  <c r="M2111" i="25"/>
  <c r="N2111" i="25" s="1"/>
  <c r="O2111" i="25" s="1"/>
  <c r="M2110" i="25"/>
  <c r="N2110" i="25" s="1"/>
  <c r="M2109" i="25"/>
  <c r="N2109" i="25" s="1"/>
  <c r="M2108" i="25"/>
  <c r="N2108" i="25" s="1"/>
  <c r="M2107" i="25"/>
  <c r="N2107" i="25" s="1"/>
  <c r="M2106" i="25"/>
  <c r="N2106" i="25" s="1"/>
  <c r="M2105" i="25"/>
  <c r="N2105" i="25" s="1"/>
  <c r="O2105" i="25" s="1"/>
  <c r="M2104" i="25"/>
  <c r="N2104" i="25" s="1"/>
  <c r="O2104" i="25" s="1"/>
  <c r="M2103" i="25"/>
  <c r="N2103" i="25" s="1"/>
  <c r="M2102" i="25"/>
  <c r="N2102" i="25" s="1"/>
  <c r="M2101" i="25"/>
  <c r="N2101" i="25" s="1"/>
  <c r="M2100" i="25"/>
  <c r="N2100" i="25" s="1"/>
  <c r="O2100" i="25" s="1"/>
  <c r="M2099" i="25"/>
  <c r="N2099" i="25" s="1"/>
  <c r="O2099" i="25" s="1"/>
  <c r="M2098" i="25"/>
  <c r="N2098" i="25" s="1"/>
  <c r="M2097" i="25"/>
  <c r="N2097" i="25" s="1"/>
  <c r="M2096" i="25"/>
  <c r="N2096" i="25" s="1"/>
  <c r="M2095" i="25"/>
  <c r="N2095" i="25" s="1"/>
  <c r="O2095" i="25" s="1"/>
  <c r="M2087" i="25"/>
  <c r="N2087" i="25" s="1"/>
  <c r="O2087" i="25" s="1"/>
  <c r="M2086" i="25"/>
  <c r="N2086" i="25" s="1"/>
  <c r="O2086" i="25" s="1"/>
  <c r="M2085" i="25"/>
  <c r="N2085" i="25" s="1"/>
  <c r="O2085" i="25" s="1"/>
  <c r="M2084" i="25"/>
  <c r="N2084" i="25" s="1"/>
  <c r="M2083" i="25"/>
  <c r="N2083" i="25" s="1"/>
  <c r="M2082" i="25"/>
  <c r="N2082" i="25" s="1"/>
  <c r="O2082" i="25" s="1"/>
  <c r="M2081" i="25"/>
  <c r="N2081" i="25" s="1"/>
  <c r="O2081" i="25" s="1"/>
  <c r="M2080" i="25"/>
  <c r="N2080" i="25" s="1"/>
  <c r="O2080" i="25" s="1"/>
  <c r="M2079" i="25"/>
  <c r="N2079" i="25" s="1"/>
  <c r="O2079" i="25" s="1"/>
  <c r="M2078" i="25"/>
  <c r="N2078" i="25" s="1"/>
  <c r="M2077" i="25"/>
  <c r="N2077" i="25" s="1"/>
  <c r="O2077" i="25" s="1"/>
  <c r="M2076" i="25"/>
  <c r="N2076" i="25" s="1"/>
  <c r="O2076" i="25" s="1"/>
  <c r="M2075" i="25"/>
  <c r="N2075" i="25" s="1"/>
  <c r="O2075" i="25" s="1"/>
  <c r="M2074" i="25"/>
  <c r="N2074" i="25" s="1"/>
  <c r="O2074" i="25" s="1"/>
  <c r="M2073" i="25"/>
  <c r="N2073" i="25" s="1"/>
  <c r="M2072" i="25"/>
  <c r="N2072" i="25" s="1"/>
  <c r="M2071" i="25"/>
  <c r="N2071" i="25" s="1"/>
  <c r="M2070" i="25"/>
  <c r="N2070" i="25" s="1"/>
  <c r="O2070" i="25" s="1"/>
  <c r="M2069" i="25"/>
  <c r="N2069" i="25" s="1"/>
  <c r="M2068" i="25"/>
  <c r="N2068" i="25" s="1"/>
  <c r="O2068" i="25" s="1"/>
  <c r="M2067" i="25"/>
  <c r="N2067" i="25" s="1"/>
  <c r="O2067" i="25" s="1"/>
  <c r="M2066" i="25"/>
  <c r="N2066" i="25" s="1"/>
  <c r="M2065" i="25"/>
  <c r="N2065" i="25" s="1"/>
  <c r="M2064" i="25"/>
  <c r="N2064" i="25" s="1"/>
  <c r="O2064" i="25" s="1"/>
  <c r="M2063" i="25"/>
  <c r="N2063" i="25" s="1"/>
  <c r="O2063" i="25" s="1"/>
  <c r="M2062" i="25"/>
  <c r="N2062" i="25" s="1"/>
  <c r="O2062" i="25" s="1"/>
  <c r="M2061" i="25"/>
  <c r="N2061" i="25" s="1"/>
  <c r="O2061" i="25" s="1"/>
  <c r="M2060" i="25"/>
  <c r="N2060" i="25" s="1"/>
  <c r="M2059" i="25"/>
  <c r="N2059" i="25" s="1"/>
  <c r="M2058" i="25"/>
  <c r="N2058" i="25" s="1"/>
  <c r="O2058" i="25" s="1"/>
  <c r="M2057" i="25"/>
  <c r="N2057" i="25" s="1"/>
  <c r="O2057" i="25" s="1"/>
  <c r="M2056" i="25"/>
  <c r="N2056" i="25" s="1"/>
  <c r="O2056" i="25" s="1"/>
  <c r="M2055" i="25"/>
  <c r="N2055" i="25" s="1"/>
  <c r="O2055" i="25" s="1"/>
  <c r="M2054" i="25"/>
  <c r="N2054" i="25" s="1"/>
  <c r="M2053" i="25"/>
  <c r="N2053" i="25" s="1"/>
  <c r="O2053" i="25" s="1"/>
  <c r="M2052" i="25"/>
  <c r="N2052" i="25" s="1"/>
  <c r="O2052" i="25" s="1"/>
  <c r="M2051" i="25"/>
  <c r="N2051" i="25" s="1"/>
  <c r="O2051" i="25" s="1"/>
  <c r="M2050" i="25"/>
  <c r="N2050" i="25" s="1"/>
  <c r="O2050" i="25" s="1"/>
  <c r="M2049" i="25"/>
  <c r="N2049" i="25" s="1"/>
  <c r="O2049" i="25" s="1"/>
  <c r="M2045" i="25"/>
  <c r="N2045" i="25" s="1"/>
  <c r="O2045" i="25" s="1"/>
  <c r="M2044" i="25"/>
  <c r="N2044" i="25" s="1"/>
  <c r="O2044" i="25" s="1"/>
  <c r="M2043" i="25"/>
  <c r="N2043" i="25" s="1"/>
  <c r="M2042" i="25"/>
  <c r="N2042" i="25" s="1"/>
  <c r="M2041" i="25"/>
  <c r="N2041" i="25" s="1"/>
  <c r="O2041" i="25" s="1"/>
  <c r="M2040" i="25"/>
  <c r="N2040" i="25" s="1"/>
  <c r="O2040" i="25" s="1"/>
  <c r="M2039" i="25"/>
  <c r="N2039" i="25" s="1"/>
  <c r="O2039" i="25" s="1"/>
  <c r="M2038" i="25"/>
  <c r="N2038" i="25" s="1"/>
  <c r="O2038" i="25" s="1"/>
  <c r="M2037" i="25"/>
  <c r="N2037" i="25" s="1"/>
  <c r="M2036" i="25"/>
  <c r="N2036" i="25" s="1"/>
  <c r="M2035" i="25"/>
  <c r="N2035" i="25" s="1"/>
  <c r="O2035" i="25" s="1"/>
  <c r="M2034" i="25"/>
  <c r="N2034" i="25" s="1"/>
  <c r="O2034" i="25" s="1"/>
  <c r="M2033" i="25"/>
  <c r="N2033" i="25" s="1"/>
  <c r="O2033" i="25" s="1"/>
  <c r="M2032" i="25"/>
  <c r="N2032" i="25" s="1"/>
  <c r="O2032" i="25" s="1"/>
  <c r="M2031" i="25"/>
  <c r="N2031" i="25" s="1"/>
  <c r="M2030" i="25"/>
  <c r="N2030" i="25" s="1"/>
  <c r="M2029" i="25"/>
  <c r="N2029" i="25" s="1"/>
  <c r="O2029" i="25" s="1"/>
  <c r="M2028" i="25"/>
  <c r="N2028" i="25" s="1"/>
  <c r="O2028" i="25" s="1"/>
  <c r="M2027" i="25"/>
  <c r="N2027" i="25" s="1"/>
  <c r="O2027" i="25" s="1"/>
  <c r="M2026" i="25"/>
  <c r="N2026" i="25" s="1"/>
  <c r="O2026" i="25" s="1"/>
  <c r="M2025" i="25"/>
  <c r="N2025" i="25" s="1"/>
  <c r="M2024" i="25"/>
  <c r="N2024" i="25" s="1"/>
  <c r="M2023" i="25"/>
  <c r="N2023" i="25" s="1"/>
  <c r="O2023" i="25" s="1"/>
  <c r="M2022" i="25"/>
  <c r="N2022" i="25" s="1"/>
  <c r="O2022" i="25" s="1"/>
  <c r="M2021" i="25"/>
  <c r="N2021" i="25" s="1"/>
  <c r="O2021" i="25" s="1"/>
  <c r="M2020" i="25"/>
  <c r="N2020" i="25" s="1"/>
  <c r="O2020" i="25" s="1"/>
  <c r="M2019" i="25"/>
  <c r="N2019" i="25" s="1"/>
  <c r="M2018" i="25"/>
  <c r="N2018" i="25" s="1"/>
  <c r="M2017" i="25"/>
  <c r="N2017" i="25" s="1"/>
  <c r="O2017" i="25" s="1"/>
  <c r="M2016" i="25"/>
  <c r="N2016" i="25" s="1"/>
  <c r="O2016" i="25" s="1"/>
  <c r="M2015" i="25"/>
  <c r="N2015" i="25" s="1"/>
  <c r="O2015" i="25" s="1"/>
  <c r="M2014" i="25"/>
  <c r="N2014" i="25" s="1"/>
  <c r="O2014" i="25" s="1"/>
  <c r="M2013" i="25"/>
  <c r="N2013" i="25" s="1"/>
  <c r="M2012" i="25"/>
  <c r="N2012" i="25" s="1"/>
  <c r="M2011" i="25"/>
  <c r="N2011" i="25" s="1"/>
  <c r="O2011" i="25" s="1"/>
  <c r="M2010" i="25"/>
  <c r="N2010" i="25" s="1"/>
  <c r="O2010" i="25" s="1"/>
  <c r="M2009" i="25"/>
  <c r="N2009" i="25" s="1"/>
  <c r="O2009" i="25" s="1"/>
  <c r="M2008" i="25"/>
  <c r="N2008" i="25" s="1"/>
  <c r="O2008" i="25" s="1"/>
  <c r="M2007" i="25"/>
  <c r="N2007" i="25" s="1"/>
  <c r="M2003" i="25"/>
  <c r="N2003" i="25" s="1"/>
  <c r="O2003" i="25" s="1"/>
  <c r="M2002" i="25"/>
  <c r="N2002" i="25" s="1"/>
  <c r="O2002" i="25" s="1"/>
  <c r="M2001" i="25"/>
  <c r="N2001" i="25" s="1"/>
  <c r="O2001" i="25" s="1"/>
  <c r="M2000" i="25"/>
  <c r="N2000" i="25" s="1"/>
  <c r="M1999" i="25"/>
  <c r="N1999" i="25" s="1"/>
  <c r="O1999" i="25" s="1"/>
  <c r="M1998" i="25"/>
  <c r="N1998" i="25" s="1"/>
  <c r="O1998" i="25" s="1"/>
  <c r="M1997" i="25"/>
  <c r="N1997" i="25" s="1"/>
  <c r="O1997" i="25" s="1"/>
  <c r="M1996" i="25"/>
  <c r="N1996" i="25" s="1"/>
  <c r="O1996" i="25" s="1"/>
  <c r="M1995" i="25"/>
  <c r="N1995" i="25" s="1"/>
  <c r="O1995" i="25" s="1"/>
  <c r="M1994" i="25"/>
  <c r="N1994" i="25" s="1"/>
  <c r="M1993" i="25"/>
  <c r="N1993" i="25" s="1"/>
  <c r="O1993" i="25" s="1"/>
  <c r="M1992" i="25"/>
  <c r="N1992" i="25" s="1"/>
  <c r="O1992" i="25" s="1"/>
  <c r="M1991" i="25"/>
  <c r="N1991" i="25" s="1"/>
  <c r="O1991" i="25" s="1"/>
  <c r="M1990" i="25"/>
  <c r="N1990" i="25" s="1"/>
  <c r="O1990" i="25" s="1"/>
  <c r="M1989" i="25"/>
  <c r="N1989" i="25" s="1"/>
  <c r="O1989" i="25" s="1"/>
  <c r="M1988" i="25"/>
  <c r="N1988" i="25" s="1"/>
  <c r="M1987" i="25"/>
  <c r="N1987" i="25" s="1"/>
  <c r="O1987" i="25" s="1"/>
  <c r="M1986" i="25"/>
  <c r="N1986" i="25" s="1"/>
  <c r="O1986" i="25" s="1"/>
  <c r="M1985" i="25"/>
  <c r="N1985" i="25" s="1"/>
  <c r="O1985" i="25" s="1"/>
  <c r="M1984" i="25"/>
  <c r="N1984" i="25" s="1"/>
  <c r="O1984" i="25" s="1"/>
  <c r="M1983" i="25"/>
  <c r="N1983" i="25" s="1"/>
  <c r="O1983" i="25" s="1"/>
  <c r="M1982" i="25"/>
  <c r="N1982" i="25" s="1"/>
  <c r="M1981" i="25"/>
  <c r="N1981" i="25" s="1"/>
  <c r="O1981" i="25" s="1"/>
  <c r="M1980" i="25"/>
  <c r="N1980" i="25" s="1"/>
  <c r="O1980" i="25" s="1"/>
  <c r="M1979" i="25"/>
  <c r="N1979" i="25" s="1"/>
  <c r="O1979" i="25" s="1"/>
  <c r="M1978" i="25"/>
  <c r="N1978" i="25" s="1"/>
  <c r="O1978" i="25" s="1"/>
  <c r="M1977" i="25"/>
  <c r="N1977" i="25" s="1"/>
  <c r="O1977" i="25" s="1"/>
  <c r="M1976" i="25"/>
  <c r="N1976" i="25" s="1"/>
  <c r="M1975" i="25"/>
  <c r="N1975" i="25" s="1"/>
  <c r="O1975" i="25" s="1"/>
  <c r="M1974" i="25"/>
  <c r="N1974" i="25" s="1"/>
  <c r="O1974" i="25" s="1"/>
  <c r="M1973" i="25"/>
  <c r="N1973" i="25" s="1"/>
  <c r="O1973" i="25" s="1"/>
  <c r="M1972" i="25"/>
  <c r="N1972" i="25" s="1"/>
  <c r="O1972" i="25" s="1"/>
  <c r="M1971" i="25"/>
  <c r="N1971" i="25" s="1"/>
  <c r="O1971" i="25" s="1"/>
  <c r="M1970" i="25"/>
  <c r="N1970" i="25" s="1"/>
  <c r="M1969" i="25"/>
  <c r="N1969" i="25" s="1"/>
  <c r="O1969" i="25" s="1"/>
  <c r="M1968" i="25"/>
  <c r="N1968" i="25" s="1"/>
  <c r="O1968" i="25" s="1"/>
  <c r="M1967" i="25"/>
  <c r="N1967" i="25" s="1"/>
  <c r="O1967" i="25" s="1"/>
  <c r="M1966" i="25"/>
  <c r="N1966" i="25" s="1"/>
  <c r="O1966" i="25" s="1"/>
  <c r="M1965" i="25"/>
  <c r="N1965" i="25" s="1"/>
  <c r="O1965" i="25" s="1"/>
  <c r="M1961" i="25"/>
  <c r="N1961" i="25" s="1"/>
  <c r="O1961" i="25" s="1"/>
  <c r="M1960" i="25"/>
  <c r="N1960" i="25" s="1"/>
  <c r="O1960" i="25" s="1"/>
  <c r="M1959" i="25"/>
  <c r="N1959" i="25" s="1"/>
  <c r="M1958" i="25"/>
  <c r="N1958" i="25" s="1"/>
  <c r="M1957" i="25"/>
  <c r="N1957" i="25" s="1"/>
  <c r="O1957" i="25" s="1"/>
  <c r="M1956" i="25"/>
  <c r="N1956" i="25" s="1"/>
  <c r="O1956" i="25" s="1"/>
  <c r="M1955" i="25"/>
  <c r="N1955" i="25" s="1"/>
  <c r="O1955" i="25" s="1"/>
  <c r="M1954" i="25"/>
  <c r="N1954" i="25" s="1"/>
  <c r="O1954" i="25" s="1"/>
  <c r="M1953" i="25"/>
  <c r="N1953" i="25" s="1"/>
  <c r="M1952" i="25"/>
  <c r="N1952" i="25" s="1"/>
  <c r="M1951" i="25"/>
  <c r="N1951" i="25" s="1"/>
  <c r="O1951" i="25" s="1"/>
  <c r="M1950" i="25"/>
  <c r="N1950" i="25" s="1"/>
  <c r="O1950" i="25" s="1"/>
  <c r="M1949" i="25"/>
  <c r="N1949" i="25" s="1"/>
  <c r="O1949" i="25" s="1"/>
  <c r="M1948" i="25"/>
  <c r="N1948" i="25" s="1"/>
  <c r="O1948" i="25" s="1"/>
  <c r="M1947" i="25"/>
  <c r="N1947" i="25" s="1"/>
  <c r="M1946" i="25"/>
  <c r="N1946" i="25" s="1"/>
  <c r="M1945" i="25"/>
  <c r="N1945" i="25" s="1"/>
  <c r="M1944" i="25"/>
  <c r="N1944" i="25" s="1"/>
  <c r="O1944" i="25" s="1"/>
  <c r="M1943" i="25"/>
  <c r="N1943" i="25" s="1"/>
  <c r="O1943" i="25" s="1"/>
  <c r="M1942" i="25"/>
  <c r="N1942" i="25" s="1"/>
  <c r="M1941" i="25"/>
  <c r="N1941" i="25" s="1"/>
  <c r="M1940" i="25"/>
  <c r="N1940" i="25" s="1"/>
  <c r="M1939" i="25"/>
  <c r="N1939" i="25" s="1"/>
  <c r="O1939" i="25" s="1"/>
  <c r="M1938" i="25"/>
  <c r="N1938" i="25" s="1"/>
  <c r="O1938" i="25" s="1"/>
  <c r="M1937" i="25"/>
  <c r="N1937" i="25" s="1"/>
  <c r="O1937" i="25" s="1"/>
  <c r="M1936" i="25"/>
  <c r="N1936" i="25" s="1"/>
  <c r="M1935" i="25"/>
  <c r="N1935" i="25" s="1"/>
  <c r="M1934" i="25"/>
  <c r="N1934" i="25" s="1"/>
  <c r="M1933" i="25"/>
  <c r="N1933" i="25" s="1"/>
  <c r="O1933" i="25" s="1"/>
  <c r="M1932" i="25"/>
  <c r="N1932" i="25" s="1"/>
  <c r="O1932" i="25" s="1"/>
  <c r="M1931" i="25"/>
  <c r="N1931" i="25" s="1"/>
  <c r="O1931" i="25" s="1"/>
  <c r="M1930" i="25"/>
  <c r="N1930" i="25" s="1"/>
  <c r="O1930" i="25" s="1"/>
  <c r="M1929" i="25"/>
  <c r="N1929" i="25" s="1"/>
  <c r="M1928" i="25"/>
  <c r="N1928" i="25" s="1"/>
  <c r="M1927" i="25"/>
  <c r="N1927" i="25" s="1"/>
  <c r="O1927" i="25" s="1"/>
  <c r="M1926" i="25"/>
  <c r="N1926" i="25" s="1"/>
  <c r="O1926" i="25" s="1"/>
  <c r="M1925" i="25"/>
  <c r="N1925" i="25" s="1"/>
  <c r="O1925" i="25" s="1"/>
  <c r="M1924" i="25"/>
  <c r="N1924" i="25" s="1"/>
  <c r="M1923" i="25"/>
  <c r="N1923" i="25" s="1"/>
  <c r="M1922" i="25"/>
  <c r="N1922" i="25" s="1"/>
  <c r="M1921" i="25"/>
  <c r="N1921" i="25" s="1"/>
  <c r="O1921" i="25" s="1"/>
  <c r="M1920" i="25"/>
  <c r="N1920" i="25" s="1"/>
  <c r="O1920" i="25" s="1"/>
  <c r="M1890" i="25"/>
  <c r="N1890" i="25" s="1"/>
  <c r="O1890" i="25" s="1"/>
  <c r="M1889" i="25"/>
  <c r="N1889" i="25" s="1"/>
  <c r="O1889" i="25" s="1"/>
  <c r="M1888" i="25"/>
  <c r="N1888" i="25" s="1"/>
  <c r="M1887" i="25"/>
  <c r="N1887" i="25" s="1"/>
  <c r="M1886" i="25"/>
  <c r="N1886" i="25" s="1"/>
  <c r="O1886" i="25" s="1"/>
  <c r="M1885" i="25"/>
  <c r="N1885" i="25" s="1"/>
  <c r="O1885" i="25" s="1"/>
  <c r="M1884" i="25"/>
  <c r="N1884" i="25" s="1"/>
  <c r="O1884" i="25" s="1"/>
  <c r="M1883" i="25"/>
  <c r="N1883" i="25" s="1"/>
  <c r="O1883" i="25" s="1"/>
  <c r="M1882" i="25"/>
  <c r="N1882" i="25" s="1"/>
  <c r="M1881" i="25"/>
  <c r="N1881" i="25" s="1"/>
  <c r="M1880" i="25"/>
  <c r="N1880" i="25" s="1"/>
  <c r="O1880" i="25" s="1"/>
  <c r="M1879" i="25"/>
  <c r="N1879" i="25" s="1"/>
  <c r="O1879" i="25" s="1"/>
  <c r="M1878" i="25"/>
  <c r="N1878" i="25" s="1"/>
  <c r="O1878" i="25" s="1"/>
  <c r="M1877" i="25"/>
  <c r="N1877" i="25" s="1"/>
  <c r="O1877" i="25" s="1"/>
  <c r="M1876" i="25"/>
  <c r="N1876" i="25" s="1"/>
  <c r="O1876" i="25" s="1"/>
  <c r="M1875" i="25"/>
  <c r="N1875" i="25" s="1"/>
  <c r="M1874" i="25"/>
  <c r="N1874" i="25" s="1"/>
  <c r="O1874" i="25" s="1"/>
  <c r="M1873" i="25"/>
  <c r="N1873" i="25" s="1"/>
  <c r="O1873" i="25" s="1"/>
  <c r="M1872" i="25"/>
  <c r="N1872" i="25" s="1"/>
  <c r="O1872" i="25" s="1"/>
  <c r="M1871" i="25"/>
  <c r="N1871" i="25" s="1"/>
  <c r="O1871" i="25" s="1"/>
  <c r="M1870" i="25"/>
  <c r="N1870" i="25" s="1"/>
  <c r="M1869" i="25"/>
  <c r="N1869" i="25" s="1"/>
  <c r="M1868" i="25"/>
  <c r="N1868" i="25" s="1"/>
  <c r="O1868" i="25" s="1"/>
  <c r="M1867" i="25"/>
  <c r="N1867" i="25" s="1"/>
  <c r="O1867" i="25" s="1"/>
  <c r="M1866" i="25"/>
  <c r="N1866" i="25" s="1"/>
  <c r="O1866" i="25" s="1"/>
  <c r="M1865" i="25"/>
  <c r="N1865" i="25" s="1"/>
  <c r="O1865" i="25" s="1"/>
  <c r="M1864" i="25"/>
  <c r="N1864" i="25" s="1"/>
  <c r="M1863" i="25"/>
  <c r="N1863" i="25" s="1"/>
  <c r="M1862" i="25"/>
  <c r="N1862" i="25" s="1"/>
  <c r="O1862" i="25" s="1"/>
  <c r="M1861" i="25"/>
  <c r="N1861" i="25" s="1"/>
  <c r="O1861" i="25" s="1"/>
  <c r="M1860" i="25"/>
  <c r="N1860" i="25" s="1"/>
  <c r="O1860" i="25" s="1"/>
  <c r="M1859" i="25"/>
  <c r="N1859" i="25" s="1"/>
  <c r="O1859" i="25" s="1"/>
  <c r="M1858" i="25"/>
  <c r="N1858" i="25" s="1"/>
  <c r="O1858" i="25" s="1"/>
  <c r="M1857" i="25"/>
  <c r="N1857" i="25" s="1"/>
  <c r="M1855" i="25"/>
  <c r="N1855" i="25" s="1"/>
  <c r="O1855" i="25" s="1"/>
  <c r="M1854" i="25"/>
  <c r="N1854" i="25" s="1"/>
  <c r="O1854" i="25" s="1"/>
  <c r="M1853" i="25"/>
  <c r="N1853" i="25" s="1"/>
  <c r="O1853" i="25" s="1"/>
  <c r="M1816" i="25"/>
  <c r="N1816" i="25" s="1"/>
  <c r="O1816" i="25" s="1"/>
  <c r="M1813" i="25"/>
  <c r="N1813" i="25" s="1"/>
  <c r="O1813" i="25" s="1"/>
  <c r="M1807" i="25"/>
  <c r="N1807" i="25" s="1"/>
  <c r="O1807" i="25" s="1"/>
  <c r="M1806" i="25"/>
  <c r="N1806" i="25" s="1"/>
  <c r="O1806" i="25" s="1"/>
  <c r="M1805" i="25"/>
  <c r="N1805" i="25" s="1"/>
  <c r="O1805" i="25" s="1"/>
  <c r="M1804" i="25"/>
  <c r="N1804" i="25" s="1"/>
  <c r="O1804" i="25" s="1"/>
  <c r="M1803" i="25"/>
  <c r="N1803" i="25" s="1"/>
  <c r="M1802" i="25"/>
  <c r="N1802" i="25" s="1"/>
  <c r="M1801" i="25"/>
  <c r="N1801" i="25" s="1"/>
  <c r="O1801" i="25" s="1"/>
  <c r="M1800" i="25"/>
  <c r="N1800" i="25" s="1"/>
  <c r="O1800" i="25" s="1"/>
  <c r="M1799" i="25"/>
  <c r="N1799" i="25" s="1"/>
  <c r="M1797" i="25"/>
  <c r="N1797" i="25" s="1"/>
  <c r="M1787" i="25"/>
  <c r="N1787" i="25" s="1"/>
  <c r="O1787" i="25" s="1"/>
  <c r="M1785" i="25"/>
  <c r="N1785" i="25" s="1"/>
  <c r="M1779" i="25"/>
  <c r="N1779" i="25" s="1"/>
  <c r="M1776" i="25"/>
  <c r="N1776" i="25" s="1"/>
  <c r="O1776" i="25" s="1"/>
  <c r="M1775" i="25"/>
  <c r="N1775" i="25" s="1"/>
  <c r="O1775" i="25" s="1"/>
  <c r="M1717" i="25"/>
  <c r="N1717" i="25" s="1"/>
  <c r="O1717" i="25" s="1"/>
  <c r="M1716" i="25"/>
  <c r="N1716" i="25" s="1"/>
  <c r="O1716" i="25" s="1"/>
  <c r="M1715" i="25"/>
  <c r="N1715" i="25" s="1"/>
  <c r="O1715" i="25" s="1"/>
  <c r="M1705" i="25"/>
  <c r="N1705" i="25" s="1"/>
  <c r="O1705" i="25" s="1"/>
  <c r="M1704" i="25"/>
  <c r="N1704" i="25" s="1"/>
  <c r="O1704" i="25" s="1"/>
  <c r="M1703" i="25"/>
  <c r="N1703" i="25" s="1"/>
  <c r="O1703" i="25" s="1"/>
  <c r="M1702" i="25"/>
  <c r="N1702" i="25" s="1"/>
  <c r="O1702" i="25" s="1"/>
  <c r="M1701" i="25"/>
  <c r="N1701" i="25" s="1"/>
  <c r="M1700" i="25"/>
  <c r="N1700" i="25" s="1"/>
  <c r="M1699" i="25"/>
  <c r="N1699" i="25" s="1"/>
  <c r="O1699" i="25" s="1"/>
  <c r="M1698" i="25"/>
  <c r="N1698" i="25" s="1"/>
  <c r="O1698" i="25" s="1"/>
  <c r="M1697" i="25"/>
  <c r="N1697" i="25" s="1"/>
  <c r="O1697" i="25" s="1"/>
  <c r="M1696" i="25"/>
  <c r="N1696" i="25" s="1"/>
  <c r="O1696" i="25" s="1"/>
  <c r="M1695" i="25"/>
  <c r="N1695" i="25" s="1"/>
  <c r="M1694" i="25"/>
  <c r="N1694" i="25" s="1"/>
  <c r="M1693" i="25"/>
  <c r="N1693" i="25" s="1"/>
  <c r="O1693" i="25" s="1"/>
  <c r="M1692" i="25"/>
  <c r="N1692" i="25" s="1"/>
  <c r="O1692" i="25" s="1"/>
  <c r="M1691" i="25"/>
  <c r="N1691" i="25" s="1"/>
  <c r="O1691" i="25" s="1"/>
  <c r="M1690" i="25"/>
  <c r="N1690" i="25" s="1"/>
  <c r="O1690" i="25" s="1"/>
  <c r="M1689" i="25"/>
  <c r="N1689" i="25" s="1"/>
  <c r="M1688" i="25"/>
  <c r="N1688" i="25" s="1"/>
  <c r="M1687" i="25"/>
  <c r="N1687" i="25" s="1"/>
  <c r="O1687" i="25" s="1"/>
  <c r="M1686" i="25"/>
  <c r="N1686" i="25" s="1"/>
  <c r="O1686" i="25" s="1"/>
  <c r="M1685" i="25"/>
  <c r="N1685" i="25" s="1"/>
  <c r="O1685" i="25" s="1"/>
  <c r="M1684" i="25"/>
  <c r="N1684" i="25" s="1"/>
  <c r="O1684" i="25" s="1"/>
  <c r="M1683" i="25"/>
  <c r="N1683" i="25" s="1"/>
  <c r="M1682" i="25"/>
  <c r="N1682" i="25" s="1"/>
  <c r="M1681" i="25"/>
  <c r="N1681" i="25" s="1"/>
  <c r="O1681" i="25" s="1"/>
  <c r="M1680" i="25"/>
  <c r="N1680" i="25" s="1"/>
  <c r="O1680" i="25" s="1"/>
  <c r="M1679" i="25"/>
  <c r="N1679" i="25" s="1"/>
  <c r="O1679" i="25" s="1"/>
  <c r="M1678" i="25"/>
  <c r="N1678" i="25" s="1"/>
  <c r="O1678" i="25" s="1"/>
  <c r="M1677" i="25"/>
  <c r="N1677" i="25" s="1"/>
  <c r="M1676" i="25"/>
  <c r="N1676" i="25" s="1"/>
  <c r="M1675" i="25"/>
  <c r="N1675" i="25" s="1"/>
  <c r="O1675" i="25" s="1"/>
  <c r="M1674" i="25"/>
  <c r="N1674" i="25" s="1"/>
  <c r="O1674" i="25" s="1"/>
  <c r="M1673" i="25"/>
  <c r="N1673" i="25" s="1"/>
  <c r="O1673" i="25" s="1"/>
  <c r="M1672" i="25"/>
  <c r="N1672" i="25" s="1"/>
  <c r="O1672" i="25" s="1"/>
  <c r="M1671" i="25"/>
  <c r="N1671" i="25" s="1"/>
  <c r="M1670" i="25"/>
  <c r="N1670" i="25" s="1"/>
  <c r="M1669" i="25"/>
  <c r="N1669" i="25" s="1"/>
  <c r="O1669" i="25" s="1"/>
  <c r="M1668" i="25"/>
  <c r="N1668" i="25" s="1"/>
  <c r="O1668" i="25" s="1"/>
  <c r="M1667" i="25"/>
  <c r="N1667" i="25" s="1"/>
  <c r="O1667" i="25" s="1"/>
  <c r="M1666" i="25"/>
  <c r="N1666" i="25" s="1"/>
  <c r="O1666" i="25" s="1"/>
  <c r="M1665" i="25"/>
  <c r="N1665" i="25" s="1"/>
  <c r="M1664" i="25"/>
  <c r="N1664" i="25" s="1"/>
  <c r="M1663" i="25"/>
  <c r="N1663" i="25" s="1"/>
  <c r="O1663" i="25" s="1"/>
  <c r="M1662" i="25"/>
  <c r="N1662" i="25" s="1"/>
  <c r="O1662" i="25" s="1"/>
  <c r="M1661" i="25"/>
  <c r="N1661" i="25" s="1"/>
  <c r="O1661" i="25" s="1"/>
  <c r="M1660" i="25"/>
  <c r="N1660" i="25" s="1"/>
  <c r="O1660" i="25" s="1"/>
  <c r="M1659" i="25"/>
  <c r="N1659" i="25" s="1"/>
  <c r="M1658" i="25"/>
  <c r="N1658" i="25" s="1"/>
  <c r="M1657" i="25"/>
  <c r="N1657" i="25" s="1"/>
  <c r="O1657" i="25" s="1"/>
  <c r="M1656" i="25"/>
  <c r="N1656" i="25" s="1"/>
  <c r="O1656" i="25" s="1"/>
  <c r="M1655" i="25"/>
  <c r="N1655" i="25" s="1"/>
  <c r="O1655" i="25" s="1"/>
  <c r="M1654" i="25"/>
  <c r="N1654" i="25" s="1"/>
  <c r="O1654" i="25" s="1"/>
  <c r="M1653" i="25"/>
  <c r="N1653" i="25" s="1"/>
  <c r="M1652" i="25"/>
  <c r="N1652" i="25" s="1"/>
  <c r="M1651" i="25"/>
  <c r="N1651" i="25" s="1"/>
  <c r="O1651" i="25" s="1"/>
  <c r="M1650" i="25"/>
  <c r="N1650" i="25" s="1"/>
  <c r="O1650" i="25" s="1"/>
  <c r="M1649" i="25"/>
  <c r="N1649" i="25" s="1"/>
  <c r="O1649" i="25" s="1"/>
  <c r="M1648" i="25"/>
  <c r="N1648" i="25" s="1"/>
  <c r="O1648" i="25" s="1"/>
  <c r="M1647" i="25"/>
  <c r="N1647" i="25" s="1"/>
  <c r="M1646" i="25"/>
  <c r="N1646" i="25" s="1"/>
  <c r="M1645" i="25"/>
  <c r="N1645" i="25" s="1"/>
  <c r="O1645" i="25" s="1"/>
  <c r="M1644" i="25"/>
  <c r="N1644" i="25" s="1"/>
  <c r="O1644" i="25" s="1"/>
  <c r="M1643" i="25"/>
  <c r="N1643" i="25" s="1"/>
  <c r="O1643" i="25" s="1"/>
  <c r="M1642" i="25"/>
  <c r="N1642" i="25" s="1"/>
  <c r="O1642" i="25" s="1"/>
  <c r="M1641" i="25"/>
  <c r="N1641" i="25" s="1"/>
  <c r="M1640" i="25"/>
  <c r="N1640" i="25" s="1"/>
  <c r="M1639" i="25"/>
  <c r="N1639" i="25" s="1"/>
  <c r="O1639" i="25" s="1"/>
  <c r="M1638" i="25"/>
  <c r="N1638" i="25" s="1"/>
  <c r="O1638" i="25" s="1"/>
  <c r="M1637" i="25"/>
  <c r="N1637" i="25" s="1"/>
  <c r="O1637" i="25" s="1"/>
  <c r="M1636" i="25"/>
  <c r="N1636" i="25" s="1"/>
  <c r="O1636" i="25" s="1"/>
  <c r="M1635" i="25"/>
  <c r="N1635" i="25" s="1"/>
  <c r="M1634" i="25"/>
  <c r="N1634" i="25" s="1"/>
  <c r="M1633" i="25"/>
  <c r="N1633" i="25" s="1"/>
  <c r="O1633" i="25" s="1"/>
  <c r="M1632" i="25"/>
  <c r="N1632" i="25" s="1"/>
  <c r="O1632" i="25" s="1"/>
  <c r="M1631" i="25"/>
  <c r="N1631" i="25" s="1"/>
  <c r="O1631" i="25" s="1"/>
  <c r="M1630" i="25"/>
  <c r="N1630" i="25" s="1"/>
  <c r="O1630" i="25" s="1"/>
  <c r="M1629" i="25"/>
  <c r="N1629" i="25" s="1"/>
  <c r="M1628" i="25"/>
  <c r="N1628" i="25" s="1"/>
  <c r="M1627" i="25"/>
  <c r="N1627" i="25" s="1"/>
  <c r="O1627" i="25" s="1"/>
  <c r="M1626" i="25"/>
  <c r="N1626" i="25" s="1"/>
  <c r="O1626" i="25" s="1"/>
  <c r="M1625" i="25"/>
  <c r="N1625" i="25" s="1"/>
  <c r="O1625" i="25" s="1"/>
  <c r="M1624" i="25"/>
  <c r="N1624" i="25" s="1"/>
  <c r="O1624" i="25" s="1"/>
  <c r="M1623" i="25"/>
  <c r="N1623" i="25" s="1"/>
  <c r="M1622" i="25"/>
  <c r="N1622" i="25" s="1"/>
  <c r="M1621" i="25"/>
  <c r="N1621" i="25" s="1"/>
  <c r="O1621" i="25" s="1"/>
  <c r="M1620" i="25"/>
  <c r="N1620" i="25" s="1"/>
  <c r="O1620" i="25" s="1"/>
  <c r="M1616" i="25"/>
  <c r="N1616" i="25" s="1"/>
  <c r="M1615" i="25"/>
  <c r="N1615" i="25" s="1"/>
  <c r="O1615" i="25" s="1"/>
  <c r="M1614" i="25"/>
  <c r="N1614" i="25" s="1"/>
  <c r="O1614" i="25" s="1"/>
  <c r="M1613" i="25"/>
  <c r="N1613" i="25" s="1"/>
  <c r="M1612" i="25"/>
  <c r="N1612" i="25" s="1"/>
  <c r="O1612" i="25" s="1"/>
  <c r="M1611" i="25"/>
  <c r="N1611" i="25" s="1"/>
  <c r="M1610" i="25"/>
  <c r="N1610" i="25" s="1"/>
  <c r="M1609" i="25"/>
  <c r="N1609" i="25" s="1"/>
  <c r="O1609" i="25" s="1"/>
  <c r="M1608" i="25"/>
  <c r="N1608" i="25" s="1"/>
  <c r="O1608" i="25" s="1"/>
  <c r="M1607" i="25"/>
  <c r="N1607" i="25" s="1"/>
  <c r="O1607" i="25" s="1"/>
  <c r="M1606" i="25"/>
  <c r="N1606" i="25" s="1"/>
  <c r="O1606" i="25" s="1"/>
  <c r="M1605" i="25"/>
  <c r="N1605" i="25" s="1"/>
  <c r="M1604" i="25"/>
  <c r="N1604" i="25" s="1"/>
  <c r="M1603" i="25"/>
  <c r="N1603" i="25" s="1"/>
  <c r="O1603" i="25" s="1"/>
  <c r="M1602" i="25"/>
  <c r="N1602" i="25" s="1"/>
  <c r="O1602" i="25" s="1"/>
  <c r="M1601" i="25"/>
  <c r="N1601" i="25" s="1"/>
  <c r="O1601" i="25" s="1"/>
  <c r="M1600" i="25"/>
  <c r="N1600" i="25" s="1"/>
  <c r="O1600" i="25" s="1"/>
  <c r="M1599" i="25"/>
  <c r="N1599" i="25" s="1"/>
  <c r="M1598" i="25"/>
  <c r="N1598" i="25" s="1"/>
  <c r="M1597" i="25"/>
  <c r="N1597" i="25" s="1"/>
  <c r="O1597" i="25" s="1"/>
  <c r="M1596" i="25"/>
  <c r="N1596" i="25" s="1"/>
  <c r="O1596" i="25" s="1"/>
  <c r="M1595" i="25"/>
  <c r="N1595" i="25" s="1"/>
  <c r="M1594" i="25"/>
  <c r="N1594" i="25" s="1"/>
  <c r="O1594" i="25" s="1"/>
  <c r="M1593" i="25"/>
  <c r="N1593" i="25" s="1"/>
  <c r="M1592" i="25"/>
  <c r="N1592" i="25" s="1"/>
  <c r="M1591" i="25"/>
  <c r="N1591" i="25" s="1"/>
  <c r="O1591" i="25" s="1"/>
  <c r="M1590" i="25"/>
  <c r="N1590" i="25" s="1"/>
  <c r="O1590" i="25" s="1"/>
  <c r="M1589" i="25"/>
  <c r="N1589" i="25" s="1"/>
  <c r="O1589" i="25" s="1"/>
  <c r="M1588" i="25"/>
  <c r="N1588" i="25" s="1"/>
  <c r="O1588" i="25" s="1"/>
  <c r="M1587" i="25"/>
  <c r="N1587" i="25" s="1"/>
  <c r="M1586" i="25"/>
  <c r="N1586" i="25" s="1"/>
  <c r="M1585" i="25"/>
  <c r="N1585" i="25" s="1"/>
  <c r="O1585" i="25" s="1"/>
  <c r="M1584" i="25"/>
  <c r="N1584" i="25" s="1"/>
  <c r="O1584" i="25" s="1"/>
  <c r="M1583" i="25"/>
  <c r="N1583" i="25" s="1"/>
  <c r="O1583" i="25" s="1"/>
  <c r="M1582" i="25"/>
  <c r="N1582" i="25" s="1"/>
  <c r="O1582" i="25" s="1"/>
  <c r="M1581" i="25"/>
  <c r="N1581" i="25" s="1"/>
  <c r="M1580" i="25"/>
  <c r="N1580" i="25" s="1"/>
  <c r="M1579" i="25"/>
  <c r="N1579" i="25" s="1"/>
  <c r="O1579" i="25" s="1"/>
  <c r="M1578" i="25"/>
  <c r="N1578" i="25" s="1"/>
  <c r="O1578" i="25" s="1"/>
  <c r="M1577" i="25"/>
  <c r="N1577" i="25" s="1"/>
  <c r="M1576" i="25"/>
  <c r="N1576" i="25" s="1"/>
  <c r="O1576" i="25" s="1"/>
  <c r="M1575" i="25"/>
  <c r="N1575" i="25" s="1"/>
  <c r="M1574" i="25"/>
  <c r="N1574" i="25" s="1"/>
  <c r="M1573" i="25"/>
  <c r="N1573" i="25" s="1"/>
  <c r="O1573" i="25" s="1"/>
  <c r="M1572" i="25"/>
  <c r="N1572" i="25" s="1"/>
  <c r="O1572" i="25" s="1"/>
  <c r="M1571" i="25"/>
  <c r="N1571" i="25" s="1"/>
  <c r="O1571" i="25" s="1"/>
  <c r="M1566" i="25"/>
  <c r="N1566" i="25" s="1"/>
  <c r="O1566" i="25" s="1"/>
  <c r="M1565" i="25"/>
  <c r="N1565" i="25" s="1"/>
  <c r="O1565" i="25" s="1"/>
  <c r="M1562" i="25"/>
  <c r="N1562" i="25" s="1"/>
  <c r="M1561" i="25"/>
  <c r="N1561" i="25" s="1"/>
  <c r="O1561" i="25" s="1"/>
  <c r="M1560" i="25"/>
  <c r="N1560" i="25" s="1"/>
  <c r="O1560" i="25" s="1"/>
  <c r="M1559" i="25"/>
  <c r="N1559" i="25" s="1"/>
  <c r="M1558" i="25"/>
  <c r="N1558" i="25" s="1"/>
  <c r="O1558" i="25" s="1"/>
  <c r="M1557" i="25"/>
  <c r="N1557" i="25" s="1"/>
  <c r="M1556" i="25"/>
  <c r="N1556" i="25" s="1"/>
  <c r="M1555" i="25"/>
  <c r="N1555" i="25" s="1"/>
  <c r="O1555" i="25" s="1"/>
  <c r="M1554" i="25"/>
  <c r="N1554" i="25" s="1"/>
  <c r="O1554" i="25" s="1"/>
  <c r="M1553" i="25"/>
  <c r="N1553" i="25" s="1"/>
  <c r="O1553" i="25" s="1"/>
  <c r="M1552" i="25"/>
  <c r="N1552" i="25" s="1"/>
  <c r="O1552" i="25" s="1"/>
  <c r="M1551" i="25"/>
  <c r="N1551" i="25" s="1"/>
  <c r="M1550" i="25"/>
  <c r="N1550" i="25" s="1"/>
  <c r="M1549" i="25"/>
  <c r="N1549" i="25" s="1"/>
  <c r="O1549" i="25" s="1"/>
  <c r="M1548" i="25"/>
  <c r="N1548" i="25" s="1"/>
  <c r="O1548" i="25" s="1"/>
  <c r="M1547" i="25"/>
  <c r="N1547" i="25" s="1"/>
  <c r="O1547" i="25" s="1"/>
  <c r="M1546" i="25"/>
  <c r="N1546" i="25" s="1"/>
  <c r="O1546" i="25" s="1"/>
  <c r="M1545" i="25"/>
  <c r="N1545" i="25" s="1"/>
  <c r="M1544" i="25"/>
  <c r="N1544" i="25" s="1"/>
  <c r="M1543" i="25"/>
  <c r="N1543" i="25" s="1"/>
  <c r="M1542" i="25"/>
  <c r="N1542" i="25" s="1"/>
  <c r="O1542" i="25" s="1"/>
  <c r="M1541" i="25"/>
  <c r="N1541" i="25" s="1"/>
  <c r="O1541" i="25" s="1"/>
  <c r="M1540" i="25"/>
  <c r="N1540" i="25" s="1"/>
  <c r="O1540" i="25" s="1"/>
  <c r="M1539" i="25"/>
  <c r="N1539" i="25" s="1"/>
  <c r="M1538" i="25"/>
  <c r="N1538" i="25" s="1"/>
  <c r="M1537" i="25"/>
  <c r="N1537" i="25" s="1"/>
  <c r="M1536" i="25"/>
  <c r="N1536" i="25" s="1"/>
  <c r="O1536" i="25" s="1"/>
  <c r="M1535" i="25"/>
  <c r="N1535" i="25" s="1"/>
  <c r="O1535" i="25" s="1"/>
  <c r="M1534" i="25"/>
  <c r="N1534" i="25" s="1"/>
  <c r="O1534" i="25" s="1"/>
  <c r="M1533" i="25"/>
  <c r="N1533" i="25" s="1"/>
  <c r="M1532" i="25"/>
  <c r="N1532" i="25" s="1"/>
  <c r="M1531" i="25"/>
  <c r="N1531" i="25" s="1"/>
  <c r="M1530" i="25"/>
  <c r="N1530" i="25" s="1"/>
  <c r="O1530" i="25" s="1"/>
  <c r="M1529" i="25"/>
  <c r="N1529" i="25" s="1"/>
  <c r="O1529" i="25" s="1"/>
  <c r="M1528" i="25"/>
  <c r="N1528" i="25" s="1"/>
  <c r="O1528" i="25" s="1"/>
  <c r="M1527" i="25"/>
  <c r="N1527" i="25" s="1"/>
  <c r="M1526" i="25"/>
  <c r="N1526" i="25" s="1"/>
  <c r="M1525" i="25"/>
  <c r="N1525" i="25" s="1"/>
  <c r="M1524" i="25"/>
  <c r="N1524" i="25" s="1"/>
  <c r="O1524" i="25" s="1"/>
  <c r="M1523" i="25"/>
  <c r="N1523" i="25" s="1"/>
  <c r="O1523" i="25" s="1"/>
  <c r="M1522" i="25"/>
  <c r="N1522" i="25" s="1"/>
  <c r="O1522" i="25" s="1"/>
  <c r="M1521" i="25"/>
  <c r="N1521" i="25" s="1"/>
  <c r="M1520" i="25"/>
  <c r="N1520" i="25" s="1"/>
  <c r="M1519" i="25"/>
  <c r="N1519" i="25" s="1"/>
  <c r="M1518" i="25"/>
  <c r="N1518" i="25" s="1"/>
  <c r="O1518" i="25" s="1"/>
  <c r="M1517" i="25"/>
  <c r="N1517" i="25" s="1"/>
  <c r="O1517" i="25" s="1"/>
  <c r="M1516" i="25"/>
  <c r="N1516" i="25" s="1"/>
  <c r="O1516" i="25" s="1"/>
  <c r="M1515" i="25"/>
  <c r="N1515" i="25" s="1"/>
  <c r="M1514" i="25"/>
  <c r="N1514" i="25" s="1"/>
  <c r="M1513" i="25"/>
  <c r="N1513" i="25" s="1"/>
  <c r="M1512" i="25"/>
  <c r="N1512" i="25" s="1"/>
  <c r="O1512" i="25" s="1"/>
  <c r="M1511" i="25"/>
  <c r="N1511" i="25" s="1"/>
  <c r="O1511" i="25" s="1"/>
  <c r="M1501" i="25"/>
  <c r="N1501" i="25" s="1"/>
  <c r="M1500" i="25"/>
  <c r="N1500" i="25" s="1"/>
  <c r="O1500" i="25" s="1"/>
  <c r="M1499" i="25"/>
  <c r="N1499" i="25" s="1"/>
  <c r="O1499" i="25" s="1"/>
  <c r="M1489" i="25"/>
  <c r="N1489" i="25" s="1"/>
  <c r="M1488" i="25"/>
  <c r="N1488" i="25" s="1"/>
  <c r="O1488" i="25" s="1"/>
  <c r="M1487" i="25"/>
  <c r="N1487" i="25" s="1"/>
  <c r="O1487" i="25" s="1"/>
  <c r="M1486" i="25"/>
  <c r="N1486" i="25" s="1"/>
  <c r="O1486" i="25" s="1"/>
  <c r="M1485" i="25"/>
  <c r="N1485" i="25" s="1"/>
  <c r="M1484" i="25"/>
  <c r="N1484" i="25" s="1"/>
  <c r="M1483" i="25"/>
  <c r="N1483" i="25" s="1"/>
  <c r="M1482" i="25"/>
  <c r="N1482" i="25" s="1"/>
  <c r="O1482" i="25" s="1"/>
  <c r="M1481" i="25"/>
  <c r="N1481" i="25" s="1"/>
  <c r="O1481" i="25" s="1"/>
  <c r="M1480" i="25"/>
  <c r="N1480" i="25" s="1"/>
  <c r="O1480" i="25" s="1"/>
  <c r="M1479" i="25"/>
  <c r="N1479" i="25" s="1"/>
  <c r="M1478" i="25"/>
  <c r="N1478" i="25" s="1"/>
  <c r="M1477" i="25"/>
  <c r="N1477" i="25" s="1"/>
  <c r="M1476" i="25"/>
  <c r="N1476" i="25" s="1"/>
  <c r="O1476" i="25" s="1"/>
  <c r="M1475" i="25"/>
  <c r="N1475" i="25" s="1"/>
  <c r="O1475" i="25" s="1"/>
  <c r="M1474" i="25"/>
  <c r="N1474" i="25" s="1"/>
  <c r="O1474" i="25" s="1"/>
  <c r="M1473" i="25"/>
  <c r="N1473" i="25" s="1"/>
  <c r="M1472" i="25"/>
  <c r="N1472" i="25" s="1"/>
  <c r="M1471" i="25"/>
  <c r="N1471" i="25" s="1"/>
  <c r="M1470" i="25"/>
  <c r="N1470" i="25" s="1"/>
  <c r="O1470" i="25" s="1"/>
  <c r="M1469" i="25"/>
  <c r="N1469" i="25" s="1"/>
  <c r="O1469" i="25" s="1"/>
  <c r="M1468" i="25"/>
  <c r="N1468" i="25" s="1"/>
  <c r="O1468" i="25" s="1"/>
  <c r="M1467" i="25"/>
  <c r="N1467" i="25" s="1"/>
  <c r="M1466" i="25"/>
  <c r="N1466" i="25" s="1"/>
  <c r="M1465" i="25"/>
  <c r="N1465" i="25" s="1"/>
  <c r="M1464" i="25"/>
  <c r="N1464" i="25" s="1"/>
  <c r="O1464" i="25" s="1"/>
  <c r="M1463" i="25"/>
  <c r="N1463" i="25" s="1"/>
  <c r="O1463" i="25" s="1"/>
  <c r="M1462" i="25"/>
  <c r="N1462" i="25" s="1"/>
  <c r="M1461" i="25"/>
  <c r="N1461" i="25" s="1"/>
  <c r="M1460" i="25"/>
  <c r="N1460" i="25" s="1"/>
  <c r="M1459" i="25"/>
  <c r="N1459" i="25" s="1"/>
  <c r="M1458" i="25"/>
  <c r="N1458" i="25" s="1"/>
  <c r="O1458" i="25" s="1"/>
  <c r="M1457" i="25"/>
  <c r="N1457" i="25" s="1"/>
  <c r="O1457" i="25" s="1"/>
  <c r="M1456" i="25"/>
  <c r="N1456" i="25" s="1"/>
  <c r="O1456" i="25" s="1"/>
  <c r="M1455" i="25"/>
  <c r="N1455" i="25" s="1"/>
  <c r="M1454" i="25"/>
  <c r="N1454" i="25" s="1"/>
  <c r="M1453" i="25"/>
  <c r="N1453" i="25" s="1"/>
  <c r="M1452" i="25"/>
  <c r="N1452" i="25" s="1"/>
  <c r="O1452" i="25" s="1"/>
  <c r="M1451" i="25"/>
  <c r="N1451" i="25" s="1"/>
  <c r="O1451" i="25" s="1"/>
  <c r="M1450" i="25"/>
  <c r="N1450" i="25" s="1"/>
  <c r="O1450" i="25" s="1"/>
  <c r="M1449" i="25"/>
  <c r="N1449" i="25" s="1"/>
  <c r="M1448" i="25"/>
  <c r="N1448" i="25" s="1"/>
  <c r="M1447" i="25"/>
  <c r="N1447" i="25" s="1"/>
  <c r="M1446" i="25"/>
  <c r="N1446" i="25" s="1"/>
  <c r="O1446" i="25" s="1"/>
  <c r="M1445" i="25"/>
  <c r="N1445" i="25" s="1"/>
  <c r="O1445" i="25" s="1"/>
  <c r="M1444" i="25"/>
  <c r="N1444" i="25" s="1"/>
  <c r="O1444" i="25" s="1"/>
  <c r="M1443" i="25"/>
  <c r="N1443" i="25" s="1"/>
  <c r="M1442" i="25"/>
  <c r="N1442" i="25" s="1"/>
  <c r="M1441" i="25"/>
  <c r="N1441" i="25" s="1"/>
  <c r="M1440" i="25"/>
  <c r="N1440" i="25" s="1"/>
  <c r="O1440" i="25" s="1"/>
  <c r="M1439" i="25"/>
  <c r="N1439" i="25" s="1"/>
  <c r="O1439" i="25" s="1"/>
  <c r="M1438" i="25"/>
  <c r="N1438" i="25" s="1"/>
  <c r="O1438" i="25" s="1"/>
  <c r="M1437" i="25"/>
  <c r="N1437" i="25" s="1"/>
  <c r="M1436" i="25"/>
  <c r="N1436" i="25" s="1"/>
  <c r="M1435" i="25"/>
  <c r="N1435" i="25" s="1"/>
  <c r="M1434" i="25"/>
  <c r="N1434" i="25" s="1"/>
  <c r="O1434" i="25" s="1"/>
  <c r="M1433" i="25"/>
  <c r="N1433" i="25" s="1"/>
  <c r="O1433" i="25" s="1"/>
  <c r="M1432" i="25"/>
  <c r="N1432" i="25" s="1"/>
  <c r="O1432" i="25" s="1"/>
  <c r="M1431" i="25"/>
  <c r="N1431" i="25" s="1"/>
  <c r="M1430" i="25"/>
  <c r="N1430" i="25" s="1"/>
  <c r="M1429" i="25"/>
  <c r="N1429" i="25" s="1"/>
  <c r="M1428" i="25"/>
  <c r="N1428" i="25" s="1"/>
  <c r="O1428" i="25" s="1"/>
  <c r="M1427" i="25"/>
  <c r="N1427" i="25" s="1"/>
  <c r="O1427" i="25" s="1"/>
  <c r="M1426" i="25"/>
  <c r="N1426" i="25" s="1"/>
  <c r="O1426" i="25" s="1"/>
  <c r="M1425" i="25"/>
  <c r="N1425" i="25" s="1"/>
  <c r="M1424" i="25"/>
  <c r="N1424" i="25" s="1"/>
  <c r="M1423" i="25"/>
  <c r="N1423" i="25" s="1"/>
  <c r="M1422" i="25"/>
  <c r="N1422" i="25" s="1"/>
  <c r="O1422" i="25" s="1"/>
  <c r="M1421" i="25"/>
  <c r="N1421" i="25" s="1"/>
  <c r="O1421" i="25" s="1"/>
  <c r="M1420" i="25"/>
  <c r="N1420" i="25" s="1"/>
  <c r="O1420" i="25" s="1"/>
  <c r="M1419" i="25"/>
  <c r="N1419" i="25" s="1"/>
  <c r="M1418" i="25"/>
  <c r="N1418" i="25" s="1"/>
  <c r="M1417" i="25"/>
  <c r="N1417" i="25" s="1"/>
  <c r="M1416" i="25"/>
  <c r="N1416" i="25" s="1"/>
  <c r="O1416" i="25" s="1"/>
  <c r="M1415" i="25"/>
  <c r="N1415" i="25" s="1"/>
  <c r="O1415" i="25" s="1"/>
  <c r="M1414" i="25"/>
  <c r="N1414" i="25" s="1"/>
  <c r="O1414" i="25" s="1"/>
  <c r="M1413" i="25"/>
  <c r="N1413" i="25" s="1"/>
  <c r="M1412" i="25"/>
  <c r="N1412" i="25" s="1"/>
  <c r="M1411" i="25"/>
  <c r="N1411" i="25" s="1"/>
  <c r="M1410" i="25"/>
  <c r="N1410" i="25" s="1"/>
  <c r="O1410" i="25" s="1"/>
  <c r="M1409" i="25"/>
  <c r="N1409" i="25" s="1"/>
  <c r="O1409" i="25" s="1"/>
  <c r="M1408" i="25"/>
  <c r="N1408" i="25" s="1"/>
  <c r="O1408" i="25" s="1"/>
  <c r="M1407" i="25"/>
  <c r="N1407" i="25" s="1"/>
  <c r="M1406" i="25"/>
  <c r="N1406" i="25" s="1"/>
  <c r="M1405" i="25"/>
  <c r="N1405" i="25" s="1"/>
  <c r="M1404" i="25"/>
  <c r="N1404" i="25" s="1"/>
  <c r="O1404" i="25" s="1"/>
  <c r="M1400" i="25"/>
  <c r="N1400" i="25" s="1"/>
  <c r="M1399" i="25"/>
  <c r="N1399" i="25" s="1"/>
  <c r="O1399" i="25" s="1"/>
  <c r="M1398" i="25"/>
  <c r="N1398" i="25" s="1"/>
  <c r="O1398" i="25" s="1"/>
  <c r="M1397" i="25"/>
  <c r="N1397" i="25" s="1"/>
  <c r="O1397" i="25" s="1"/>
  <c r="M1396" i="25"/>
  <c r="N1396" i="25" s="1"/>
  <c r="O1396" i="25" s="1"/>
  <c r="M1395" i="25"/>
  <c r="N1395" i="25" s="1"/>
  <c r="M1394" i="25"/>
  <c r="N1394" i="25" s="1"/>
  <c r="M1393" i="25"/>
  <c r="N1393" i="25" s="1"/>
  <c r="O1393" i="25" s="1"/>
  <c r="M1392" i="25"/>
  <c r="N1392" i="25" s="1"/>
  <c r="O1392" i="25" s="1"/>
  <c r="M1391" i="25"/>
  <c r="N1391" i="25" s="1"/>
  <c r="O1391" i="25" s="1"/>
  <c r="M1390" i="25"/>
  <c r="N1390" i="25" s="1"/>
  <c r="O1390" i="25" s="1"/>
  <c r="M1389" i="25"/>
  <c r="N1389" i="25" s="1"/>
  <c r="M1388" i="25"/>
  <c r="N1388" i="25" s="1"/>
  <c r="M1387" i="25"/>
  <c r="N1387" i="25" s="1"/>
  <c r="O1387" i="25" s="1"/>
  <c r="M1386" i="25"/>
  <c r="N1386" i="25" s="1"/>
  <c r="O1386" i="25" s="1"/>
  <c r="M1385" i="25"/>
  <c r="N1385" i="25" s="1"/>
  <c r="O1385" i="25" s="1"/>
  <c r="M1384" i="25"/>
  <c r="N1384" i="25" s="1"/>
  <c r="O1384" i="25" s="1"/>
  <c r="M1383" i="25"/>
  <c r="N1383" i="25" s="1"/>
  <c r="M1382" i="25"/>
  <c r="N1382" i="25" s="1"/>
  <c r="M1381" i="25"/>
  <c r="N1381" i="25" s="1"/>
  <c r="O1381" i="25" s="1"/>
  <c r="M1380" i="25"/>
  <c r="N1380" i="25" s="1"/>
  <c r="O1380" i="25" s="1"/>
  <c r="M1379" i="25"/>
  <c r="N1379" i="25" s="1"/>
  <c r="O1379" i="25" s="1"/>
  <c r="M1378" i="25"/>
  <c r="N1378" i="25" s="1"/>
  <c r="O1378" i="25" s="1"/>
  <c r="M1377" i="25"/>
  <c r="N1377" i="25" s="1"/>
  <c r="M1376" i="25"/>
  <c r="N1376" i="25" s="1"/>
  <c r="M1375" i="25"/>
  <c r="N1375" i="25" s="1"/>
  <c r="O1375" i="25" s="1"/>
  <c r="M1374" i="25"/>
  <c r="N1374" i="25" s="1"/>
  <c r="O1374" i="25" s="1"/>
  <c r="M1373" i="25"/>
  <c r="N1373" i="25" s="1"/>
  <c r="O1373" i="25" s="1"/>
  <c r="M1372" i="25"/>
  <c r="N1372" i="25" s="1"/>
  <c r="O1372" i="25" s="1"/>
  <c r="M1371" i="25"/>
  <c r="N1371" i="25" s="1"/>
  <c r="M1370" i="25"/>
  <c r="N1370" i="25" s="1"/>
  <c r="M1369" i="25"/>
  <c r="N1369" i="25" s="1"/>
  <c r="M1368" i="25"/>
  <c r="N1368" i="25" s="1"/>
  <c r="O1368" i="25" s="1"/>
  <c r="M1367" i="25"/>
  <c r="N1367" i="25" s="1"/>
  <c r="O1367" i="25" s="1"/>
  <c r="M1366" i="25"/>
  <c r="N1366" i="25" s="1"/>
  <c r="O1366" i="25" s="1"/>
  <c r="M1365" i="25"/>
  <c r="N1365" i="25" s="1"/>
  <c r="M1364" i="25"/>
  <c r="N1364" i="25" s="1"/>
  <c r="M1363" i="25"/>
  <c r="N1363" i="25" s="1"/>
  <c r="O1363" i="25" s="1"/>
  <c r="M1362" i="25"/>
  <c r="N1362" i="25" s="1"/>
  <c r="O1362" i="25" s="1"/>
  <c r="M1361" i="25"/>
  <c r="N1361" i="25" s="1"/>
  <c r="O1361" i="25" s="1"/>
  <c r="M1360" i="25"/>
  <c r="N1360" i="25" s="1"/>
  <c r="O1360" i="25" s="1"/>
  <c r="M1359" i="25"/>
  <c r="N1359" i="25" s="1"/>
  <c r="M1358" i="25"/>
  <c r="N1358" i="25" s="1"/>
  <c r="M1357" i="25"/>
  <c r="N1357" i="25" s="1"/>
  <c r="O1357" i="25" s="1"/>
  <c r="M1356" i="25"/>
  <c r="N1356" i="25" s="1"/>
  <c r="O1356" i="25" s="1"/>
  <c r="M1355" i="25"/>
  <c r="N1355" i="25" s="1"/>
  <c r="O1355" i="25" s="1"/>
  <c r="M1350" i="25"/>
  <c r="N1350" i="25" s="1"/>
  <c r="O1350" i="25" s="1"/>
  <c r="M1349" i="25"/>
  <c r="N1349" i="25" s="1"/>
  <c r="O1349" i="25" s="1"/>
  <c r="M1346" i="25"/>
  <c r="N1346" i="25" s="1"/>
  <c r="M1345" i="25"/>
  <c r="N1345" i="25" s="1"/>
  <c r="M1344" i="25"/>
  <c r="N1344" i="25" s="1"/>
  <c r="O1344" i="25" s="1"/>
  <c r="M1343" i="25"/>
  <c r="N1343" i="25" s="1"/>
  <c r="O1343" i="25" s="1"/>
  <c r="M1342" i="25"/>
  <c r="N1342" i="25" s="1"/>
  <c r="O1342" i="25" s="1"/>
  <c r="M1341" i="25"/>
  <c r="N1341" i="25" s="1"/>
  <c r="M1340" i="25"/>
  <c r="N1340" i="25" s="1"/>
  <c r="M1339" i="25"/>
  <c r="N1339" i="25" s="1"/>
  <c r="O1339" i="25" s="1"/>
  <c r="M1338" i="25"/>
  <c r="N1338" i="25" s="1"/>
  <c r="O1338" i="25" s="1"/>
  <c r="M1337" i="25"/>
  <c r="N1337" i="25" s="1"/>
  <c r="O1337" i="25" s="1"/>
  <c r="M1336" i="25"/>
  <c r="N1336" i="25" s="1"/>
  <c r="O1336" i="25" s="1"/>
  <c r="M1335" i="25"/>
  <c r="N1335" i="25" s="1"/>
  <c r="M1334" i="25"/>
  <c r="N1334" i="25" s="1"/>
  <c r="M1333" i="25"/>
  <c r="N1333" i="25" s="1"/>
  <c r="O1333" i="25" s="1"/>
  <c r="M1332" i="25"/>
  <c r="N1332" i="25" s="1"/>
  <c r="O1332" i="25" s="1"/>
  <c r="M1331" i="25"/>
  <c r="N1331" i="25" s="1"/>
  <c r="O1331" i="25" s="1"/>
  <c r="M1330" i="25"/>
  <c r="N1330" i="25" s="1"/>
  <c r="O1330" i="25" s="1"/>
  <c r="M1329" i="25"/>
  <c r="N1329" i="25" s="1"/>
  <c r="M1328" i="25"/>
  <c r="N1328" i="25" s="1"/>
  <c r="M1327" i="25"/>
  <c r="N1327" i="25" s="1"/>
  <c r="O1327" i="25" s="1"/>
  <c r="M1326" i="25"/>
  <c r="N1326" i="25" s="1"/>
  <c r="O1326" i="25" s="1"/>
  <c r="M1325" i="25"/>
  <c r="N1325" i="25" s="1"/>
  <c r="O1325" i="25" s="1"/>
  <c r="M1324" i="25"/>
  <c r="N1324" i="25" s="1"/>
  <c r="O1324" i="25" s="1"/>
  <c r="M1323" i="25"/>
  <c r="N1323" i="25" s="1"/>
  <c r="M1322" i="25"/>
  <c r="N1322" i="25" s="1"/>
  <c r="M1321" i="25"/>
  <c r="N1321" i="25" s="1"/>
  <c r="O1321" i="25" s="1"/>
  <c r="M1320" i="25"/>
  <c r="N1320" i="25" s="1"/>
  <c r="O1320" i="25" s="1"/>
  <c r="M1319" i="25"/>
  <c r="N1319" i="25" s="1"/>
  <c r="O1319" i="25" s="1"/>
  <c r="M1318" i="25"/>
  <c r="N1318" i="25" s="1"/>
  <c r="O1318" i="25" s="1"/>
  <c r="M1317" i="25"/>
  <c r="N1317" i="25" s="1"/>
  <c r="M1316" i="25"/>
  <c r="N1316" i="25" s="1"/>
  <c r="M1315" i="25"/>
  <c r="N1315" i="25" s="1"/>
  <c r="O1315" i="25" s="1"/>
  <c r="M1314" i="25"/>
  <c r="N1314" i="25" s="1"/>
  <c r="O1314" i="25" s="1"/>
  <c r="M1313" i="25"/>
  <c r="N1313" i="25" s="1"/>
  <c r="O1313" i="25" s="1"/>
  <c r="M1312" i="25"/>
  <c r="N1312" i="25" s="1"/>
  <c r="O1312" i="25" s="1"/>
  <c r="M1311" i="25"/>
  <c r="N1311" i="25" s="1"/>
  <c r="M1310" i="25"/>
  <c r="N1310" i="25" s="1"/>
  <c r="M1309" i="25"/>
  <c r="N1309" i="25" s="1"/>
  <c r="O1309" i="25" s="1"/>
  <c r="M1308" i="25"/>
  <c r="N1308" i="25" s="1"/>
  <c r="O1308" i="25" s="1"/>
  <c r="M1307" i="25"/>
  <c r="N1307" i="25" s="1"/>
  <c r="O1307" i="25" s="1"/>
  <c r="M1306" i="25"/>
  <c r="N1306" i="25" s="1"/>
  <c r="O1306" i="25" s="1"/>
  <c r="M1305" i="25"/>
  <c r="N1305" i="25" s="1"/>
  <c r="M1304" i="25"/>
  <c r="N1304" i="25" s="1"/>
  <c r="M1303" i="25"/>
  <c r="N1303" i="25" s="1"/>
  <c r="O1303" i="25" s="1"/>
  <c r="M1302" i="25"/>
  <c r="N1302" i="25" s="1"/>
  <c r="O1302" i="25" s="1"/>
  <c r="M1301" i="25"/>
  <c r="N1301" i="25" s="1"/>
  <c r="O1301" i="25" s="1"/>
  <c r="M1300" i="25"/>
  <c r="N1300" i="25" s="1"/>
  <c r="O1300" i="25" s="1"/>
  <c r="M1299" i="25"/>
  <c r="N1299" i="25" s="1"/>
  <c r="M1298" i="25"/>
  <c r="N1298" i="25" s="1"/>
  <c r="M1297" i="25"/>
  <c r="N1297" i="25" s="1"/>
  <c r="O1297" i="25" s="1"/>
  <c r="M1296" i="25"/>
  <c r="N1296" i="25" s="1"/>
  <c r="O1296" i="25" s="1"/>
  <c r="M1295" i="25"/>
  <c r="N1295" i="25" s="1"/>
  <c r="O1295" i="25" s="1"/>
  <c r="M1287" i="25"/>
  <c r="N1287" i="25" s="1"/>
  <c r="M1286" i="25"/>
  <c r="N1286" i="25" s="1"/>
  <c r="M1285" i="25"/>
  <c r="N1285" i="25" s="1"/>
  <c r="M1284" i="25"/>
  <c r="N1284" i="25" s="1"/>
  <c r="O1284" i="25" s="1"/>
  <c r="M1283" i="25"/>
  <c r="N1283" i="25" s="1"/>
  <c r="O1283" i="25" s="1"/>
  <c r="M1282" i="25"/>
  <c r="N1282" i="25" s="1"/>
  <c r="O1282" i="25" s="1"/>
  <c r="M1281" i="25"/>
  <c r="N1281" i="25" s="1"/>
  <c r="M1280" i="25"/>
  <c r="N1280" i="25" s="1"/>
  <c r="M1279" i="25"/>
  <c r="N1279" i="25" s="1"/>
  <c r="M1278" i="25"/>
  <c r="N1278" i="25" s="1"/>
  <c r="O1278" i="25" s="1"/>
  <c r="M1277" i="25"/>
  <c r="N1277" i="25" s="1"/>
  <c r="O1277" i="25" s="1"/>
  <c r="M1276" i="25"/>
  <c r="N1276" i="25" s="1"/>
  <c r="O1276" i="25" s="1"/>
  <c r="M1275" i="25"/>
  <c r="N1275" i="25" s="1"/>
  <c r="M1274" i="25"/>
  <c r="N1274" i="25" s="1"/>
  <c r="M1273" i="25"/>
  <c r="N1273" i="25" s="1"/>
  <c r="M1272" i="25"/>
  <c r="N1272" i="25" s="1"/>
  <c r="O1272" i="25" s="1"/>
  <c r="M1271" i="25"/>
  <c r="N1271" i="25" s="1"/>
  <c r="O1271" i="25" s="1"/>
  <c r="M1270" i="25"/>
  <c r="N1270" i="25" s="1"/>
  <c r="O1270" i="25" s="1"/>
  <c r="M1269" i="25"/>
  <c r="N1269" i="25" s="1"/>
  <c r="M1268" i="25"/>
  <c r="N1268" i="25" s="1"/>
  <c r="M1267" i="25"/>
  <c r="N1267" i="25" s="1"/>
  <c r="M1266" i="25"/>
  <c r="N1266" i="25" s="1"/>
  <c r="O1266" i="25" s="1"/>
  <c r="M1265" i="25"/>
  <c r="N1265" i="25" s="1"/>
  <c r="O1265" i="25" s="1"/>
  <c r="M1264" i="25"/>
  <c r="N1264" i="25" s="1"/>
  <c r="O1264" i="25" s="1"/>
  <c r="M1263" i="25"/>
  <c r="N1263" i="25" s="1"/>
  <c r="M1262" i="25"/>
  <c r="N1262" i="25" s="1"/>
  <c r="M1261" i="25"/>
  <c r="N1261" i="25" s="1"/>
  <c r="M1260" i="25"/>
  <c r="N1260" i="25" s="1"/>
  <c r="O1260" i="25" s="1"/>
  <c r="M1259" i="25"/>
  <c r="N1259" i="25" s="1"/>
  <c r="O1259" i="25" s="1"/>
  <c r="M1258" i="25"/>
  <c r="N1258" i="25" s="1"/>
  <c r="O1258" i="25" s="1"/>
  <c r="M1257" i="25"/>
  <c r="N1257" i="25" s="1"/>
  <c r="M1256" i="25"/>
  <c r="N1256" i="25" s="1"/>
  <c r="M1255" i="25"/>
  <c r="N1255" i="25" s="1"/>
  <c r="M1254" i="25"/>
  <c r="N1254" i="25" s="1"/>
  <c r="O1254" i="25" s="1"/>
  <c r="M1253" i="25"/>
  <c r="N1253" i="25" s="1"/>
  <c r="O1253" i="25" s="1"/>
  <c r="M1252" i="25"/>
  <c r="N1252" i="25" s="1"/>
  <c r="O1252" i="25" s="1"/>
  <c r="M1251" i="25"/>
  <c r="N1251" i="25" s="1"/>
  <c r="M1250" i="25"/>
  <c r="N1250" i="25" s="1"/>
  <c r="M1249" i="25"/>
  <c r="N1249" i="25" s="1"/>
  <c r="M1248" i="25"/>
  <c r="N1248" i="25" s="1"/>
  <c r="O1248" i="25" s="1"/>
  <c r="M1247" i="25"/>
  <c r="N1247" i="25" s="1"/>
  <c r="M1246" i="25"/>
  <c r="N1246" i="25" s="1"/>
  <c r="O1246" i="25" s="1"/>
  <c r="M1245" i="25"/>
  <c r="N1245" i="25" s="1"/>
  <c r="M1244" i="25"/>
  <c r="N1244" i="25" s="1"/>
  <c r="M1243" i="25"/>
  <c r="N1243" i="25" s="1"/>
  <c r="M1242" i="25"/>
  <c r="N1242" i="25" s="1"/>
  <c r="O1242" i="25" s="1"/>
  <c r="M1241" i="25"/>
  <c r="N1241" i="25" s="1"/>
  <c r="M1240" i="25"/>
  <c r="N1240" i="25" s="1"/>
  <c r="O1240" i="25" s="1"/>
  <c r="M1239" i="25"/>
  <c r="N1239" i="25" s="1"/>
  <c r="M1238" i="25"/>
  <c r="N1238" i="25" s="1"/>
  <c r="M1237" i="25"/>
  <c r="N1237" i="25" s="1"/>
  <c r="M1236" i="25"/>
  <c r="N1236" i="25" s="1"/>
  <c r="O1236" i="25" s="1"/>
  <c r="M1235" i="25"/>
  <c r="N1235" i="25" s="1"/>
  <c r="O1235" i="25" s="1"/>
  <c r="M1234" i="25"/>
  <c r="N1234" i="25" s="1"/>
  <c r="O1234" i="25" s="1"/>
  <c r="M1233" i="25"/>
  <c r="N1233" i="25" s="1"/>
  <c r="M1232" i="25"/>
  <c r="N1232" i="25" s="1"/>
  <c r="M1231" i="25"/>
  <c r="N1231" i="25" s="1"/>
  <c r="M1230" i="25"/>
  <c r="N1230" i="25" s="1"/>
  <c r="O1230" i="25" s="1"/>
  <c r="M1229" i="25"/>
  <c r="N1229" i="25" s="1"/>
  <c r="M1228" i="25"/>
  <c r="N1228" i="25" s="1"/>
  <c r="O1228" i="25" s="1"/>
  <c r="M1227" i="25"/>
  <c r="N1227" i="25" s="1"/>
  <c r="M1226" i="25"/>
  <c r="N1226" i="25" s="1"/>
  <c r="M1225" i="25"/>
  <c r="N1225" i="25" s="1"/>
  <c r="M1224" i="25"/>
  <c r="N1224" i="25" s="1"/>
  <c r="O1224" i="25" s="1"/>
  <c r="M1223" i="25"/>
  <c r="N1223" i="25" s="1"/>
  <c r="M1222" i="25"/>
  <c r="N1222" i="25" s="1"/>
  <c r="O1222" i="25" s="1"/>
  <c r="M1221" i="25"/>
  <c r="N1221" i="25" s="1"/>
  <c r="M1220" i="25"/>
  <c r="N1220" i="25" s="1"/>
  <c r="M1219" i="25"/>
  <c r="N1219" i="25" s="1"/>
  <c r="M1218" i="25"/>
  <c r="N1218" i="25" s="1"/>
  <c r="O1218" i="25" s="1"/>
  <c r="M1217" i="25"/>
  <c r="N1217" i="25" s="1"/>
  <c r="O1217" i="25" s="1"/>
  <c r="M1216" i="25"/>
  <c r="N1216" i="25" s="1"/>
  <c r="O1216" i="25" s="1"/>
  <c r="M1215" i="25"/>
  <c r="N1215" i="25" s="1"/>
  <c r="M1214" i="25"/>
  <c r="N1214" i="25" s="1"/>
  <c r="M1213" i="25"/>
  <c r="N1213" i="25" s="1"/>
  <c r="M1212" i="25"/>
  <c r="N1212" i="25" s="1"/>
  <c r="O1212" i="25" s="1"/>
  <c r="M1211" i="25"/>
  <c r="N1211" i="25" s="1"/>
  <c r="M1210" i="25"/>
  <c r="N1210" i="25" s="1"/>
  <c r="O1210" i="25" s="1"/>
  <c r="M1209" i="25"/>
  <c r="N1209" i="25" s="1"/>
  <c r="M1208" i="25"/>
  <c r="N1208" i="25" s="1"/>
  <c r="M1207" i="25"/>
  <c r="N1207" i="25" s="1"/>
  <c r="M1206" i="25"/>
  <c r="N1206" i="25" s="1"/>
  <c r="O1206" i="25" s="1"/>
  <c r="M1205" i="25"/>
  <c r="N1205" i="25" s="1"/>
  <c r="M1204" i="25"/>
  <c r="N1204" i="25" s="1"/>
  <c r="O1204" i="25" s="1"/>
  <c r="M1203" i="25"/>
  <c r="N1203" i="25" s="1"/>
  <c r="M1202" i="25"/>
  <c r="N1202" i="25" s="1"/>
  <c r="M1201" i="25"/>
  <c r="N1201" i="25" s="1"/>
  <c r="M1200" i="25"/>
  <c r="N1200" i="25" s="1"/>
  <c r="O1200" i="25" s="1"/>
  <c r="M1199" i="25"/>
  <c r="N1199" i="25" s="1"/>
  <c r="O1199" i="25" s="1"/>
  <c r="M1198" i="25"/>
  <c r="N1198" i="25" s="1"/>
  <c r="O1198" i="25" s="1"/>
  <c r="M1196" i="25"/>
  <c r="N1196" i="25" s="1"/>
  <c r="M1195" i="25"/>
  <c r="N1195" i="25" s="1"/>
  <c r="M1194" i="25"/>
  <c r="N1194" i="25" s="1"/>
  <c r="O1194" i="25" s="1"/>
  <c r="M1193" i="25"/>
  <c r="N1193" i="25" s="1"/>
  <c r="M1191" i="25"/>
  <c r="N1191" i="25" s="1"/>
  <c r="M1190" i="25"/>
  <c r="N1190" i="25" s="1"/>
  <c r="M1189" i="25"/>
  <c r="N1189" i="25" s="1"/>
  <c r="M1188" i="25"/>
  <c r="N1188" i="25" s="1"/>
  <c r="O1188" i="25" s="1"/>
  <c r="M1187" i="25"/>
  <c r="N1187" i="25" s="1"/>
  <c r="M1186" i="25"/>
  <c r="N1186" i="25" s="1"/>
  <c r="O1186" i="25" s="1"/>
  <c r="M1185" i="25"/>
  <c r="N1185" i="25" s="1"/>
  <c r="M1184" i="25"/>
  <c r="N1184" i="25" s="1"/>
  <c r="M1183" i="25"/>
  <c r="N1183" i="25" s="1"/>
  <c r="M1182" i="25"/>
  <c r="N1182" i="25" s="1"/>
  <c r="O1182" i="25" s="1"/>
  <c r="M1181" i="25"/>
  <c r="N1181" i="25" s="1"/>
  <c r="O1181" i="25" s="1"/>
  <c r="M1180" i="25"/>
  <c r="N1180" i="25" s="1"/>
  <c r="O1180" i="25" s="1"/>
  <c r="M1179" i="25"/>
  <c r="N1179" i="25" s="1"/>
  <c r="M1178" i="25"/>
  <c r="N1178" i="25" s="1"/>
  <c r="M1177" i="25"/>
  <c r="N1177" i="25" s="1"/>
  <c r="M1176" i="25"/>
  <c r="N1176" i="25" s="1"/>
  <c r="O1176" i="25" s="1"/>
  <c r="M1175" i="25"/>
  <c r="N1175" i="25" s="1"/>
  <c r="M1174" i="25"/>
  <c r="N1174" i="25" s="1"/>
  <c r="O1174" i="25" s="1"/>
  <c r="M1173" i="25"/>
  <c r="N1173" i="25" s="1"/>
  <c r="M1172" i="25"/>
  <c r="N1172" i="25" s="1"/>
  <c r="M1171" i="25"/>
  <c r="N1171" i="25" s="1"/>
  <c r="M1170" i="25"/>
  <c r="N1170" i="25" s="1"/>
  <c r="O1170" i="25" s="1"/>
  <c r="M1169" i="25"/>
  <c r="N1169" i="25" s="1"/>
  <c r="M1168" i="25"/>
  <c r="N1168" i="25" s="1"/>
  <c r="O1168" i="25" s="1"/>
  <c r="M1167" i="25"/>
  <c r="N1167" i="25" s="1"/>
  <c r="M1166" i="25"/>
  <c r="N1166" i="25" s="1"/>
  <c r="M1165" i="25"/>
  <c r="N1165" i="25" s="1"/>
  <c r="M1164" i="25"/>
  <c r="N1164" i="25" s="1"/>
  <c r="O1164" i="25" s="1"/>
  <c r="M1163" i="25"/>
  <c r="N1163" i="25" s="1"/>
  <c r="O1163" i="25" s="1"/>
  <c r="M1162" i="25"/>
  <c r="N1162" i="25" s="1"/>
  <c r="O1162" i="25" s="1"/>
  <c r="M1161" i="25"/>
  <c r="N1161" i="25" s="1"/>
  <c r="M1160" i="25"/>
  <c r="N1160" i="25" s="1"/>
  <c r="M1159" i="25"/>
  <c r="N1159" i="25" s="1"/>
  <c r="M1158" i="25"/>
  <c r="N1158" i="25" s="1"/>
  <c r="O1158" i="25" s="1"/>
  <c r="M1157" i="25"/>
  <c r="N1157" i="25" s="1"/>
  <c r="M1156" i="25"/>
  <c r="N1156" i="25" s="1"/>
  <c r="O1156" i="25" s="1"/>
  <c r="M1155" i="25"/>
  <c r="N1155" i="25" s="1"/>
  <c r="M1154" i="25"/>
  <c r="N1154" i="25" s="1"/>
  <c r="M1153" i="25"/>
  <c r="N1153" i="25" s="1"/>
  <c r="M1152" i="25"/>
  <c r="N1152" i="25" s="1"/>
  <c r="O1152" i="25" s="1"/>
  <c r="M1151" i="25"/>
  <c r="N1151" i="25" s="1"/>
  <c r="M1150" i="25"/>
  <c r="N1150" i="25" s="1"/>
  <c r="O1150" i="25" s="1"/>
  <c r="M1149" i="25"/>
  <c r="N1149" i="25" s="1"/>
  <c r="M1148" i="25"/>
  <c r="N1148" i="25" s="1"/>
  <c r="M1147" i="25"/>
  <c r="N1147" i="25" s="1"/>
  <c r="M1146" i="25"/>
  <c r="N1146" i="25" s="1"/>
  <c r="O1146" i="25" s="1"/>
  <c r="M1145" i="25"/>
  <c r="N1145" i="25" s="1"/>
  <c r="O1145" i="25" s="1"/>
  <c r="M1144" i="25"/>
  <c r="N1144" i="25" s="1"/>
  <c r="O1144" i="25" s="1"/>
  <c r="M1143" i="25"/>
  <c r="N1143" i="25" s="1"/>
  <c r="M1142" i="25"/>
  <c r="N1142" i="25" s="1"/>
  <c r="M1141" i="25"/>
  <c r="N1141" i="25" s="1"/>
  <c r="M1140" i="25"/>
  <c r="N1140" i="25" s="1"/>
  <c r="O1140" i="25" s="1"/>
  <c r="M1137" i="25"/>
  <c r="N1137" i="25" s="1"/>
  <c r="M1136" i="25"/>
  <c r="N1136" i="25" s="1"/>
  <c r="M1135" i="25"/>
  <c r="N1135" i="25" s="1"/>
  <c r="M1134" i="25"/>
  <c r="N1134" i="25" s="1"/>
  <c r="O1134" i="25" s="1"/>
  <c r="M1133" i="25"/>
  <c r="N1133" i="25" s="1"/>
  <c r="M1132" i="25"/>
  <c r="N1132" i="25" s="1"/>
  <c r="O1132" i="25" s="1"/>
  <c r="M1131" i="25"/>
  <c r="N1131" i="25" s="1"/>
  <c r="M1130" i="25"/>
  <c r="N1130" i="25" s="1"/>
  <c r="O1130" i="25" s="1"/>
  <c r="M1129" i="25"/>
  <c r="N1129" i="25" s="1"/>
  <c r="M1128" i="25"/>
  <c r="N1128" i="25" s="1"/>
  <c r="O1128" i="25" s="1"/>
  <c r="M1127" i="25"/>
  <c r="N1127" i="25" s="1"/>
  <c r="O1127" i="25" s="1"/>
  <c r="M1126" i="25"/>
  <c r="N1126" i="25" s="1"/>
  <c r="O1126" i="25" s="1"/>
  <c r="M1125" i="25"/>
  <c r="N1125" i="25" s="1"/>
  <c r="M1124" i="25"/>
  <c r="N1124" i="25" s="1"/>
  <c r="M1123" i="25"/>
  <c r="N1123" i="25" s="1"/>
  <c r="M1122" i="25"/>
  <c r="N1122" i="25" s="1"/>
  <c r="O1122" i="25" s="1"/>
  <c r="M1121" i="25"/>
  <c r="N1121" i="25" s="1"/>
  <c r="M1120" i="25"/>
  <c r="N1120" i="25" s="1"/>
  <c r="O1120" i="25" s="1"/>
  <c r="M1119" i="25"/>
  <c r="N1119" i="25" s="1"/>
  <c r="M1118" i="25"/>
  <c r="N1118" i="25" s="1"/>
  <c r="M1117" i="25"/>
  <c r="N1117" i="25" s="1"/>
  <c r="M1116" i="25"/>
  <c r="N1116" i="25" s="1"/>
  <c r="O1116" i="25" s="1"/>
  <c r="M1115" i="25"/>
  <c r="N1115" i="25" s="1"/>
  <c r="M1114" i="25"/>
  <c r="N1114" i="25" s="1"/>
  <c r="O1114" i="25" s="1"/>
  <c r="M1113" i="25"/>
  <c r="N1113" i="25" s="1"/>
  <c r="M1112" i="25"/>
  <c r="N1112" i="25" s="1"/>
  <c r="M1111" i="25"/>
  <c r="N1111" i="25" s="1"/>
  <c r="M1110" i="25"/>
  <c r="N1110" i="25" s="1"/>
  <c r="O1110" i="25" s="1"/>
  <c r="M1109" i="25"/>
  <c r="N1109" i="25" s="1"/>
  <c r="O1109" i="25" s="1"/>
  <c r="M1108" i="25"/>
  <c r="N1108" i="25" s="1"/>
  <c r="O1108" i="25" s="1"/>
  <c r="M1107" i="25"/>
  <c r="N1107" i="25" s="1"/>
  <c r="M1106" i="25"/>
  <c r="N1106" i="25" s="1"/>
  <c r="M1105" i="25"/>
  <c r="N1105" i="25" s="1"/>
  <c r="M1104" i="25"/>
  <c r="N1104" i="25" s="1"/>
  <c r="O1104" i="25" s="1"/>
  <c r="M1103" i="25"/>
  <c r="N1103" i="25" s="1"/>
  <c r="M1102" i="25"/>
  <c r="N1102" i="25" s="1"/>
  <c r="O1102" i="25" s="1"/>
  <c r="M1101" i="25"/>
  <c r="N1101" i="25" s="1"/>
  <c r="M1100" i="25"/>
  <c r="N1100" i="25" s="1"/>
  <c r="M1099" i="25"/>
  <c r="N1099" i="25" s="1"/>
  <c r="M1098" i="25"/>
  <c r="N1098" i="25" s="1"/>
  <c r="O1098" i="25" s="1"/>
  <c r="M1097" i="25"/>
  <c r="N1097" i="25" s="1"/>
  <c r="M1096" i="25"/>
  <c r="N1096" i="25" s="1"/>
  <c r="O1096" i="25" s="1"/>
  <c r="M1095" i="25"/>
  <c r="N1095" i="25" s="1"/>
  <c r="M1094" i="25"/>
  <c r="N1094" i="25" s="1"/>
  <c r="M1093" i="25"/>
  <c r="N1093" i="25" s="1"/>
  <c r="M1092" i="25"/>
  <c r="N1092" i="25" s="1"/>
  <c r="O1092" i="25" s="1"/>
  <c r="M1091" i="25"/>
  <c r="N1091" i="25" s="1"/>
  <c r="O1091" i="25" s="1"/>
  <c r="M1090" i="25"/>
  <c r="N1090" i="25" s="1"/>
  <c r="O1090" i="25" s="1"/>
  <c r="M1089" i="25"/>
  <c r="N1089" i="25" s="1"/>
  <c r="M1088" i="25"/>
  <c r="N1088" i="25" s="1"/>
  <c r="M1087" i="25"/>
  <c r="N1087" i="25" s="1"/>
  <c r="M1086" i="25"/>
  <c r="N1086" i="25" s="1"/>
  <c r="O1086" i="25" s="1"/>
  <c r="M1085" i="25"/>
  <c r="N1085" i="25" s="1"/>
  <c r="O1085" i="25" s="1"/>
  <c r="M1084" i="25"/>
  <c r="N1084" i="25" s="1"/>
  <c r="O1084" i="25" s="1"/>
  <c r="M1083" i="25"/>
  <c r="N1083" i="25" s="1"/>
  <c r="M1082" i="25"/>
  <c r="N1082" i="25" s="1"/>
  <c r="M1081" i="25"/>
  <c r="N1081" i="25" s="1"/>
  <c r="M1080" i="25"/>
  <c r="N1080" i="25" s="1"/>
  <c r="O1080" i="25" s="1"/>
  <c r="M1079" i="25"/>
  <c r="N1079" i="25" s="1"/>
  <c r="M1078" i="25"/>
  <c r="N1078" i="25" s="1"/>
  <c r="O1078" i="25" s="1"/>
  <c r="M1077" i="25"/>
  <c r="N1077" i="25" s="1"/>
  <c r="M1076" i="25"/>
  <c r="N1076" i="25" s="1"/>
  <c r="M1075" i="25"/>
  <c r="N1075" i="25" s="1"/>
  <c r="M1074" i="25"/>
  <c r="N1074" i="25" s="1"/>
  <c r="O1074" i="25" s="1"/>
  <c r="M1073" i="25"/>
  <c r="N1073" i="25" s="1"/>
  <c r="O1073" i="25" s="1"/>
  <c r="M1072" i="25"/>
  <c r="N1072" i="25" s="1"/>
  <c r="O1072" i="25" s="1"/>
  <c r="M1071" i="25"/>
  <c r="N1071" i="25" s="1"/>
  <c r="M1070" i="25"/>
  <c r="N1070" i="25" s="1"/>
  <c r="M1069" i="25"/>
  <c r="N1069" i="25" s="1"/>
  <c r="M1068" i="25"/>
  <c r="N1068" i="25" s="1"/>
  <c r="O1068" i="25" s="1"/>
  <c r="M1067" i="25"/>
  <c r="N1067" i="25" s="1"/>
  <c r="O1067" i="25" s="1"/>
  <c r="M1066" i="25"/>
  <c r="N1066" i="25" s="1"/>
  <c r="O1066" i="25" s="1"/>
  <c r="M1065" i="25"/>
  <c r="N1065" i="25" s="1"/>
  <c r="M1064" i="25"/>
  <c r="N1064" i="25" s="1"/>
  <c r="M1063" i="25"/>
  <c r="N1063" i="25" s="1"/>
  <c r="M1062" i="25"/>
  <c r="N1062" i="25" s="1"/>
  <c r="O1062" i="25" s="1"/>
  <c r="M1061" i="25"/>
  <c r="N1061" i="25" s="1"/>
  <c r="O1061" i="25" s="1"/>
  <c r="M1060" i="25"/>
  <c r="N1060" i="25" s="1"/>
  <c r="O1060" i="25" s="1"/>
  <c r="M1059" i="25"/>
  <c r="N1059" i="25" s="1"/>
  <c r="M1058" i="25"/>
  <c r="N1058" i="25" s="1"/>
  <c r="M1057" i="25"/>
  <c r="N1057" i="25" s="1"/>
  <c r="M1056" i="25"/>
  <c r="N1056" i="25" s="1"/>
  <c r="O1056" i="25" s="1"/>
  <c r="M1055" i="25"/>
  <c r="N1055" i="25" s="1"/>
  <c r="O1055" i="25" s="1"/>
  <c r="M1054" i="25"/>
  <c r="N1054" i="25" s="1"/>
  <c r="O1054" i="25" s="1"/>
  <c r="M1053" i="25"/>
  <c r="N1053" i="25" s="1"/>
  <c r="M1052" i="25"/>
  <c r="N1052" i="25" s="1"/>
  <c r="M1051" i="25"/>
  <c r="N1051" i="25" s="1"/>
  <c r="M1050" i="25"/>
  <c r="N1050" i="25" s="1"/>
  <c r="O1050" i="25" s="1"/>
  <c r="M1049" i="25"/>
  <c r="N1049" i="25" s="1"/>
  <c r="M1048" i="25"/>
  <c r="N1048" i="25" s="1"/>
  <c r="O1048" i="25" s="1"/>
  <c r="M1047" i="25"/>
  <c r="N1047" i="25" s="1"/>
  <c r="M1046" i="25"/>
  <c r="N1046" i="25" s="1"/>
  <c r="M1044" i="25"/>
  <c r="N1044" i="25" s="1"/>
  <c r="O1044" i="25" s="1"/>
  <c r="M1043" i="25"/>
  <c r="N1043" i="25" s="1"/>
  <c r="O1043" i="25" s="1"/>
  <c r="M1042" i="25"/>
  <c r="N1042" i="25" s="1"/>
  <c r="O1042" i="25" s="1"/>
  <c r="M1041" i="25"/>
  <c r="N1041" i="25" s="1"/>
  <c r="M1039" i="25"/>
  <c r="N1039" i="25" s="1"/>
  <c r="M1038" i="25"/>
  <c r="N1038" i="25" s="1"/>
  <c r="O1038" i="25" s="1"/>
  <c r="M1037" i="25"/>
  <c r="N1037" i="25" s="1"/>
  <c r="O1037" i="25" s="1"/>
  <c r="M1036" i="25"/>
  <c r="N1036" i="25" s="1"/>
  <c r="O1036" i="25" s="1"/>
  <c r="M1035" i="25"/>
  <c r="N1035" i="25" s="1"/>
  <c r="M1034" i="25"/>
  <c r="N1034" i="25" s="1"/>
  <c r="M1033" i="25"/>
  <c r="N1033" i="25" s="1"/>
  <c r="M1032" i="25"/>
  <c r="N1032" i="25" s="1"/>
  <c r="O1032" i="25" s="1"/>
  <c r="M1031" i="25"/>
  <c r="N1031" i="25" s="1"/>
  <c r="M1030" i="25"/>
  <c r="N1030" i="25" s="1"/>
  <c r="O1030" i="25" s="1"/>
  <c r="M1029" i="25"/>
  <c r="N1029" i="25" s="1"/>
  <c r="M1028" i="25"/>
  <c r="N1028" i="25" s="1"/>
  <c r="M1027" i="25"/>
  <c r="N1027" i="25" s="1"/>
  <c r="M1026" i="25"/>
  <c r="N1026" i="25" s="1"/>
  <c r="O1026" i="25" s="1"/>
  <c r="M1025" i="25"/>
  <c r="N1025" i="25" s="1"/>
  <c r="O1025" i="25" s="1"/>
  <c r="M1024" i="25"/>
  <c r="N1024" i="25" s="1"/>
  <c r="O1024" i="25" s="1"/>
  <c r="M1023" i="25"/>
  <c r="N1023" i="25" s="1"/>
  <c r="M1022" i="25"/>
  <c r="N1022" i="25" s="1"/>
  <c r="M1021" i="25"/>
  <c r="N1021" i="25" s="1"/>
  <c r="M1020" i="25"/>
  <c r="N1020" i="25" s="1"/>
  <c r="O1020" i="25" s="1"/>
  <c r="M1019" i="25"/>
  <c r="N1019" i="25" s="1"/>
  <c r="O1019" i="25" s="1"/>
  <c r="M1018" i="25"/>
  <c r="N1018" i="25" s="1"/>
  <c r="O1018" i="25" s="1"/>
  <c r="M1017" i="25"/>
  <c r="N1017" i="25" s="1"/>
  <c r="M1016" i="25"/>
  <c r="N1016" i="25" s="1"/>
  <c r="M1015" i="25"/>
  <c r="N1015" i="25" s="1"/>
  <c r="M1014" i="25"/>
  <c r="N1014" i="25" s="1"/>
  <c r="O1014" i="25" s="1"/>
  <c r="M1013" i="25"/>
  <c r="N1013" i="25" s="1"/>
  <c r="M1012" i="25"/>
  <c r="N1012" i="25" s="1"/>
  <c r="O1012" i="25" s="1"/>
  <c r="M1011" i="25"/>
  <c r="N1011" i="25" s="1"/>
  <c r="M1010" i="25"/>
  <c r="N1010" i="25" s="1"/>
  <c r="M1009" i="25"/>
  <c r="N1009" i="25" s="1"/>
  <c r="M1008" i="25"/>
  <c r="N1008" i="25" s="1"/>
  <c r="O1008" i="25" s="1"/>
  <c r="M1007" i="25"/>
  <c r="N1007" i="25" s="1"/>
  <c r="O1007" i="25" s="1"/>
  <c r="M1006" i="25"/>
  <c r="N1006" i="25" s="1"/>
  <c r="O1006" i="25" s="1"/>
  <c r="M1005" i="25"/>
  <c r="N1005" i="25" s="1"/>
  <c r="M1004" i="25"/>
  <c r="N1004" i="25" s="1"/>
  <c r="M1003" i="25"/>
  <c r="N1003" i="25" s="1"/>
  <c r="M1002" i="25"/>
  <c r="N1002" i="25" s="1"/>
  <c r="O1002" i="25" s="1"/>
  <c r="M1001" i="25"/>
  <c r="N1001" i="25" s="1"/>
  <c r="O1001" i="25" s="1"/>
  <c r="M1000" i="25"/>
  <c r="N1000" i="25" s="1"/>
  <c r="O1000" i="25" s="1"/>
  <c r="M999" i="25"/>
  <c r="N999" i="25" s="1"/>
  <c r="M998" i="25"/>
  <c r="N998" i="25" s="1"/>
  <c r="M997" i="25"/>
  <c r="N997" i="25" s="1"/>
  <c r="M996" i="25"/>
  <c r="N996" i="25" s="1"/>
  <c r="O996" i="25" s="1"/>
  <c r="M995" i="25"/>
  <c r="N995" i="25" s="1"/>
  <c r="M994" i="25"/>
  <c r="N994" i="25" s="1"/>
  <c r="O994" i="25" s="1"/>
  <c r="M993" i="25"/>
  <c r="N993" i="25" s="1"/>
  <c r="M992" i="25"/>
  <c r="N992" i="25" s="1"/>
  <c r="M991" i="25"/>
  <c r="N991" i="25" s="1"/>
  <c r="M990" i="25"/>
  <c r="N990" i="25" s="1"/>
  <c r="O990" i="25" s="1"/>
  <c r="M989" i="25"/>
  <c r="N989" i="25" s="1"/>
  <c r="O989" i="25" s="1"/>
  <c r="M988" i="25"/>
  <c r="N988" i="25" s="1"/>
  <c r="O988" i="25" s="1"/>
  <c r="M985" i="25"/>
  <c r="N985" i="25" s="1"/>
  <c r="M984" i="25"/>
  <c r="N984" i="25" s="1"/>
  <c r="O984" i="25" s="1"/>
  <c r="M983" i="25"/>
  <c r="N983" i="25" s="1"/>
  <c r="O983" i="25" s="1"/>
  <c r="M982" i="25"/>
  <c r="N982" i="25" s="1"/>
  <c r="O982" i="25" s="1"/>
  <c r="M981" i="25"/>
  <c r="N981" i="25" s="1"/>
  <c r="M980" i="25"/>
  <c r="N980" i="25" s="1"/>
  <c r="M979" i="25"/>
  <c r="N979" i="25" s="1"/>
  <c r="M978" i="25"/>
  <c r="N978" i="25" s="1"/>
  <c r="O978" i="25" s="1"/>
  <c r="M977" i="25"/>
  <c r="N977" i="25" s="1"/>
  <c r="O977" i="25" s="1"/>
  <c r="M976" i="25"/>
  <c r="N976" i="25" s="1"/>
  <c r="O976" i="25" s="1"/>
  <c r="M975" i="25"/>
  <c r="N975" i="25" s="1"/>
  <c r="M974" i="25"/>
  <c r="N974" i="25" s="1"/>
  <c r="M973" i="25"/>
  <c r="N973" i="25" s="1"/>
  <c r="M972" i="25"/>
  <c r="N972" i="25" s="1"/>
  <c r="O972" i="25" s="1"/>
  <c r="M971" i="25"/>
  <c r="N971" i="25" s="1"/>
  <c r="O971" i="25" s="1"/>
  <c r="M970" i="25"/>
  <c r="N970" i="25" s="1"/>
  <c r="O970" i="25" s="1"/>
  <c r="M969" i="25"/>
  <c r="N969" i="25" s="1"/>
  <c r="M968" i="25"/>
  <c r="N968" i="25" s="1"/>
  <c r="M967" i="25"/>
  <c r="N967" i="25" s="1"/>
  <c r="M966" i="25"/>
  <c r="N966" i="25" s="1"/>
  <c r="O966" i="25" s="1"/>
  <c r="M965" i="25"/>
  <c r="N965" i="25" s="1"/>
  <c r="O965" i="25" s="1"/>
  <c r="M964" i="25"/>
  <c r="N964" i="25" s="1"/>
  <c r="O964" i="25" s="1"/>
  <c r="M963" i="25"/>
  <c r="N963" i="25" s="1"/>
  <c r="M962" i="25"/>
  <c r="N962" i="25" s="1"/>
  <c r="M961" i="25"/>
  <c r="N961" i="25" s="1"/>
  <c r="M960" i="25"/>
  <c r="N960" i="25" s="1"/>
  <c r="O960" i="25" s="1"/>
  <c r="M959" i="25"/>
  <c r="N959" i="25" s="1"/>
  <c r="O959" i="25" s="1"/>
  <c r="M958" i="25"/>
  <c r="N958" i="25" s="1"/>
  <c r="O958" i="25" s="1"/>
  <c r="M957" i="25"/>
  <c r="N957" i="25" s="1"/>
  <c r="M956" i="25"/>
  <c r="N956" i="25" s="1"/>
  <c r="M955" i="25"/>
  <c r="N955" i="25" s="1"/>
  <c r="M954" i="25"/>
  <c r="N954" i="25" s="1"/>
  <c r="O954" i="25" s="1"/>
  <c r="M953" i="25"/>
  <c r="N953" i="25" s="1"/>
  <c r="O953" i="25" s="1"/>
  <c r="M952" i="25"/>
  <c r="N952" i="25" s="1"/>
  <c r="O952" i="25" s="1"/>
  <c r="M951" i="25"/>
  <c r="N951" i="25" s="1"/>
  <c r="M950" i="25"/>
  <c r="N950" i="25" s="1"/>
  <c r="M949" i="25"/>
  <c r="N949" i="25" s="1"/>
  <c r="M948" i="25"/>
  <c r="N948" i="25" s="1"/>
  <c r="O948" i="25" s="1"/>
  <c r="M947" i="25"/>
  <c r="N947" i="25" s="1"/>
  <c r="O947" i="25" s="1"/>
  <c r="M946" i="25"/>
  <c r="N946" i="25" s="1"/>
  <c r="O946" i="25" s="1"/>
  <c r="M945" i="25"/>
  <c r="N945" i="25" s="1"/>
  <c r="M944" i="25"/>
  <c r="N944" i="25" s="1"/>
  <c r="M943" i="25"/>
  <c r="N943" i="25" s="1"/>
  <c r="M942" i="25"/>
  <c r="N942" i="25" s="1"/>
  <c r="O942" i="25" s="1"/>
  <c r="M941" i="25"/>
  <c r="N941" i="25" s="1"/>
  <c r="O941" i="25" s="1"/>
  <c r="M940" i="25"/>
  <c r="N940" i="25" s="1"/>
  <c r="O940" i="25" s="1"/>
  <c r="M939" i="25"/>
  <c r="N939" i="25" s="1"/>
  <c r="M938" i="25"/>
  <c r="N938" i="25" s="1"/>
  <c r="M937" i="25"/>
  <c r="N937" i="25" s="1"/>
  <c r="M936" i="25"/>
  <c r="N936" i="25" s="1"/>
  <c r="O936" i="25" s="1"/>
  <c r="M935" i="25"/>
  <c r="N935" i="25" s="1"/>
  <c r="O935" i="25" s="1"/>
  <c r="M934" i="25"/>
  <c r="N934" i="25" s="1"/>
  <c r="O934" i="25" s="1"/>
  <c r="M933" i="25"/>
  <c r="N933" i="25" s="1"/>
  <c r="M932" i="25"/>
  <c r="N932" i="25" s="1"/>
  <c r="M931" i="25"/>
  <c r="N931" i="25" s="1"/>
  <c r="M930" i="25"/>
  <c r="N930" i="25" s="1"/>
  <c r="O930" i="25" s="1"/>
  <c r="M929" i="25"/>
  <c r="N929" i="25" s="1"/>
  <c r="O929" i="25" s="1"/>
  <c r="M928" i="25"/>
  <c r="N928" i="25" s="1"/>
  <c r="O928" i="25" s="1"/>
  <c r="M927" i="25"/>
  <c r="N927" i="25" s="1"/>
  <c r="M926" i="25"/>
  <c r="N926" i="25" s="1"/>
  <c r="M925" i="25"/>
  <c r="N925" i="25" s="1"/>
  <c r="M924" i="25"/>
  <c r="N924" i="25" s="1"/>
  <c r="O924" i="25" s="1"/>
  <c r="M923" i="25"/>
  <c r="N923" i="25" s="1"/>
  <c r="O923" i="25" s="1"/>
  <c r="M922" i="25"/>
  <c r="N922" i="25" s="1"/>
  <c r="O922" i="25" s="1"/>
  <c r="M921" i="25"/>
  <c r="N921" i="25" s="1"/>
  <c r="M920" i="25"/>
  <c r="N920" i="25" s="1"/>
  <c r="M919" i="25"/>
  <c r="N919" i="25" s="1"/>
  <c r="M918" i="25"/>
  <c r="N918" i="25" s="1"/>
  <c r="O918" i="25" s="1"/>
  <c r="M917" i="25"/>
  <c r="N917" i="25" s="1"/>
  <c r="O917" i="25" s="1"/>
  <c r="M916" i="25"/>
  <c r="N916" i="25" s="1"/>
  <c r="O916" i="25" s="1"/>
  <c r="M915" i="25"/>
  <c r="N915" i="25" s="1"/>
  <c r="M914" i="25"/>
  <c r="N914" i="25" s="1"/>
  <c r="M913" i="25"/>
  <c r="N913" i="25" s="1"/>
  <c r="M912" i="25"/>
  <c r="N912" i="25" s="1"/>
  <c r="O912" i="25" s="1"/>
  <c r="M911" i="25"/>
  <c r="N911" i="25" s="1"/>
  <c r="O911" i="25" s="1"/>
  <c r="M910" i="25"/>
  <c r="N910" i="25" s="1"/>
  <c r="O910" i="25" s="1"/>
  <c r="M909" i="25"/>
  <c r="N909" i="25" s="1"/>
  <c r="M908" i="25"/>
  <c r="N908" i="25" s="1"/>
  <c r="M907" i="25"/>
  <c r="N907" i="25" s="1"/>
  <c r="M906" i="25"/>
  <c r="N906" i="25" s="1"/>
  <c r="M905" i="25"/>
  <c r="N905" i="25" s="1"/>
  <c r="O905" i="25" s="1"/>
  <c r="M904" i="25"/>
  <c r="N904" i="25" s="1"/>
  <c r="O904" i="25" s="1"/>
  <c r="M903" i="25"/>
  <c r="N903" i="25" s="1"/>
  <c r="M902" i="25"/>
  <c r="N902" i="25" s="1"/>
  <c r="M901" i="25"/>
  <c r="N901" i="25" s="1"/>
  <c r="M900" i="25"/>
  <c r="N900" i="25" s="1"/>
  <c r="M899" i="25"/>
  <c r="N899" i="25" s="1"/>
  <c r="O899" i="25" s="1"/>
  <c r="M898" i="25"/>
  <c r="N898" i="25" s="1"/>
  <c r="O898" i="25" s="1"/>
  <c r="M897" i="25"/>
  <c r="N897" i="25" s="1"/>
  <c r="M896" i="25"/>
  <c r="N896" i="25" s="1"/>
  <c r="M895" i="25"/>
  <c r="N895" i="25" s="1"/>
  <c r="M894" i="25"/>
  <c r="N894" i="25" s="1"/>
  <c r="M893" i="25"/>
  <c r="N893" i="25" s="1"/>
  <c r="O893" i="25" s="1"/>
  <c r="M892" i="25"/>
  <c r="N892" i="25" s="1"/>
  <c r="O892" i="25" s="1"/>
  <c r="M891" i="25"/>
  <c r="N891" i="25" s="1"/>
  <c r="M890" i="25"/>
  <c r="N890" i="25" s="1"/>
  <c r="M889" i="25"/>
  <c r="N889" i="25" s="1"/>
  <c r="M888" i="25"/>
  <c r="N888" i="25" s="1"/>
  <c r="M887" i="25"/>
  <c r="N887" i="25" s="1"/>
  <c r="O887" i="25" s="1"/>
  <c r="M886" i="25"/>
  <c r="N886" i="25" s="1"/>
  <c r="O886" i="25" s="1"/>
  <c r="M885" i="25"/>
  <c r="N885" i="25" s="1"/>
  <c r="M884" i="25"/>
  <c r="N884" i="25" s="1"/>
  <c r="M883" i="25"/>
  <c r="N883" i="25" s="1"/>
  <c r="M882" i="25"/>
  <c r="N882" i="25" s="1"/>
  <c r="M881" i="25"/>
  <c r="N881" i="25" s="1"/>
  <c r="O881" i="25" s="1"/>
  <c r="M880" i="25"/>
  <c r="N880" i="25" s="1"/>
  <c r="O880" i="25" s="1"/>
  <c r="M879" i="25"/>
  <c r="N879" i="25" s="1"/>
  <c r="M878" i="25"/>
  <c r="N878" i="25" s="1"/>
  <c r="M877" i="25"/>
  <c r="N877" i="25" s="1"/>
  <c r="M876" i="25"/>
  <c r="N876" i="25" s="1"/>
  <c r="M875" i="25"/>
  <c r="N875" i="25" s="1"/>
  <c r="O875" i="25" s="1"/>
  <c r="M874" i="25"/>
  <c r="N874" i="25" s="1"/>
  <c r="O874" i="25" s="1"/>
  <c r="M873" i="25"/>
  <c r="N873" i="25" s="1"/>
  <c r="M872" i="25"/>
  <c r="N872" i="25" s="1"/>
  <c r="M871" i="25"/>
  <c r="N871" i="25" s="1"/>
  <c r="M870" i="25"/>
  <c r="N870" i="25" s="1"/>
  <c r="M869" i="25"/>
  <c r="N869" i="25" s="1"/>
  <c r="O869" i="25" s="1"/>
  <c r="M868" i="25"/>
  <c r="N868" i="25" s="1"/>
  <c r="O868" i="25" s="1"/>
  <c r="M867" i="25"/>
  <c r="N867" i="25" s="1"/>
  <c r="M866" i="25"/>
  <c r="N866" i="25" s="1"/>
  <c r="M865" i="25"/>
  <c r="N865" i="25" s="1"/>
  <c r="M864" i="25"/>
  <c r="N864" i="25" s="1"/>
  <c r="M863" i="25"/>
  <c r="N863" i="25" s="1"/>
  <c r="O863" i="25" s="1"/>
  <c r="M862" i="25"/>
  <c r="N862" i="25" s="1"/>
  <c r="M861" i="25"/>
  <c r="N861" i="25" s="1"/>
  <c r="M860" i="25"/>
  <c r="N860" i="25" s="1"/>
  <c r="M859" i="25"/>
  <c r="N859" i="25" s="1"/>
  <c r="M858" i="25"/>
  <c r="N858" i="25" s="1"/>
  <c r="M857" i="25"/>
  <c r="N857" i="25" s="1"/>
  <c r="O857" i="25" s="1"/>
  <c r="M856" i="25"/>
  <c r="N856" i="25" s="1"/>
  <c r="M855" i="25"/>
  <c r="N855" i="25" s="1"/>
  <c r="M854" i="25"/>
  <c r="N854" i="25" s="1"/>
  <c r="M853" i="25"/>
  <c r="N853" i="25" s="1"/>
  <c r="M852" i="25"/>
  <c r="N852" i="25" s="1"/>
  <c r="M851" i="25"/>
  <c r="N851" i="25" s="1"/>
  <c r="O851" i="25" s="1"/>
  <c r="M850" i="25"/>
  <c r="N850" i="25" s="1"/>
  <c r="M849" i="25"/>
  <c r="N849" i="25" s="1"/>
  <c r="M848" i="25"/>
  <c r="N848" i="25" s="1"/>
  <c r="M847" i="25"/>
  <c r="N847" i="25" s="1"/>
  <c r="M846" i="25"/>
  <c r="N846" i="25" s="1"/>
  <c r="M845" i="25"/>
  <c r="N845" i="25" s="1"/>
  <c r="O845" i="25" s="1"/>
  <c r="M844" i="25"/>
  <c r="N844" i="25" s="1"/>
  <c r="M843" i="25"/>
  <c r="N843" i="25" s="1"/>
  <c r="M842" i="25"/>
  <c r="N842" i="25" s="1"/>
  <c r="M841" i="25"/>
  <c r="N841" i="25" s="1"/>
  <c r="M840" i="25"/>
  <c r="N840" i="25" s="1"/>
  <c r="M839" i="25"/>
  <c r="N839" i="25" s="1"/>
  <c r="O839" i="25" s="1"/>
  <c r="M838" i="25"/>
  <c r="N838" i="25" s="1"/>
  <c r="M837" i="25"/>
  <c r="N837" i="25" s="1"/>
  <c r="M836" i="25"/>
  <c r="N836" i="25" s="1"/>
  <c r="M835" i="25"/>
  <c r="N835" i="25" s="1"/>
  <c r="M834" i="25"/>
  <c r="N834" i="25" s="1"/>
  <c r="M833" i="25"/>
  <c r="N833" i="25" s="1"/>
  <c r="O833" i="25" s="1"/>
  <c r="M832" i="25"/>
  <c r="N832" i="25" s="1"/>
  <c r="M831" i="25"/>
  <c r="N831" i="25" s="1"/>
  <c r="M830" i="25"/>
  <c r="N830" i="25" s="1"/>
  <c r="M829" i="25"/>
  <c r="N829" i="25" s="1"/>
  <c r="M828" i="25"/>
  <c r="N828" i="25" s="1"/>
  <c r="M827" i="25"/>
  <c r="N827" i="25" s="1"/>
  <c r="M826" i="25"/>
  <c r="N826" i="25" s="1"/>
  <c r="M825" i="25"/>
  <c r="N825" i="25" s="1"/>
  <c r="M824" i="25"/>
  <c r="N824" i="25" s="1"/>
  <c r="M823" i="25"/>
  <c r="N823" i="25" s="1"/>
  <c r="M818" i="25"/>
  <c r="N818" i="25" s="1"/>
  <c r="M803" i="25"/>
  <c r="N803" i="25" s="1"/>
  <c r="O803" i="25" s="1"/>
  <c r="M800" i="25"/>
  <c r="N800" i="25" s="1"/>
  <c r="M798" i="25"/>
  <c r="N798" i="25" s="1"/>
  <c r="O798" i="25" s="1"/>
  <c r="M797" i="25"/>
  <c r="N797" i="25" s="1"/>
  <c r="M795" i="25"/>
  <c r="N795" i="25" s="1"/>
  <c r="M794" i="25"/>
  <c r="N794" i="25" s="1"/>
  <c r="O794" i="25" s="1"/>
  <c r="M793" i="25"/>
  <c r="N793" i="25" s="1"/>
  <c r="M791" i="25"/>
  <c r="N791" i="25" s="1"/>
  <c r="O791" i="25" s="1"/>
  <c r="M790" i="25"/>
  <c r="N790" i="25" s="1"/>
  <c r="O790" i="25" s="1"/>
  <c r="M784" i="25"/>
  <c r="N784" i="25" s="1"/>
  <c r="M748" i="25"/>
  <c r="N748" i="25" s="1"/>
  <c r="M717" i="25"/>
  <c r="N717" i="25" s="1"/>
  <c r="M716" i="25"/>
  <c r="N716" i="25" s="1"/>
  <c r="M714" i="25"/>
  <c r="N714" i="25" s="1"/>
  <c r="O714" i="25" s="1"/>
  <c r="M698" i="25"/>
  <c r="N698" i="25" s="1"/>
  <c r="M695" i="25"/>
  <c r="N695" i="25" s="1"/>
  <c r="O695" i="25" s="1"/>
  <c r="M694" i="25"/>
  <c r="N694" i="25" s="1"/>
  <c r="O694" i="25" s="1"/>
  <c r="M693" i="25"/>
  <c r="N693" i="25" s="1"/>
  <c r="M692" i="25"/>
  <c r="N692" i="25" s="1"/>
  <c r="M689" i="25"/>
  <c r="N689" i="25" s="1"/>
  <c r="O689" i="25" s="1"/>
  <c r="M688" i="25"/>
  <c r="N688" i="25" s="1"/>
  <c r="O688" i="25" s="1"/>
  <c r="M687" i="25"/>
  <c r="N687" i="25" s="1"/>
  <c r="O687" i="25" s="1"/>
  <c r="M686" i="25"/>
  <c r="N686" i="25" s="1"/>
  <c r="M685" i="25"/>
  <c r="N685" i="25" s="1"/>
  <c r="M683" i="25"/>
  <c r="N683" i="25" s="1"/>
  <c r="O683" i="25" s="1"/>
  <c r="M682" i="25"/>
  <c r="N682" i="25" s="1"/>
  <c r="M681" i="25"/>
  <c r="N681" i="25" s="1"/>
  <c r="M676" i="25"/>
  <c r="N676" i="25" s="1"/>
  <c r="O676" i="25" s="1"/>
  <c r="M675" i="25"/>
  <c r="N675" i="25" s="1"/>
  <c r="M674" i="25"/>
  <c r="N674" i="25" s="1"/>
  <c r="O674" i="25" s="1"/>
  <c r="M673" i="25"/>
  <c r="N673" i="25" s="1"/>
  <c r="M672" i="25"/>
  <c r="N672" i="25" s="1"/>
  <c r="O672" i="25" s="1"/>
  <c r="M671" i="25"/>
  <c r="N671" i="25" s="1"/>
  <c r="O671" i="25" s="1"/>
  <c r="M670" i="25"/>
  <c r="N670" i="25" s="1"/>
  <c r="O670" i="25" s="1"/>
  <c r="M667" i="25"/>
  <c r="N667" i="25" s="1"/>
  <c r="M666" i="25"/>
  <c r="N666" i="25" s="1"/>
  <c r="O666" i="25" s="1"/>
  <c r="M665" i="25"/>
  <c r="N665" i="25" s="1"/>
  <c r="O665" i="25" s="1"/>
  <c r="M663" i="25"/>
  <c r="N663" i="25" s="1"/>
  <c r="M662" i="25"/>
  <c r="N662" i="25" s="1"/>
  <c r="M661" i="25"/>
  <c r="N661" i="25" s="1"/>
  <c r="M660" i="25"/>
  <c r="N660" i="25" s="1"/>
  <c r="O660" i="25" s="1"/>
  <c r="M659" i="25"/>
  <c r="N659" i="25" s="1"/>
  <c r="O659" i="25" s="1"/>
  <c r="M658" i="25"/>
  <c r="N658" i="25" s="1"/>
  <c r="O658" i="25" s="1"/>
  <c r="M655" i="25"/>
  <c r="N655" i="25" s="1"/>
  <c r="M654" i="25"/>
  <c r="N654" i="25" s="1"/>
  <c r="O654" i="25" s="1"/>
  <c r="M653" i="25"/>
  <c r="N653" i="25" s="1"/>
  <c r="O653" i="25" s="1"/>
  <c r="M652" i="25"/>
  <c r="N652" i="25" s="1"/>
  <c r="O652" i="25" s="1"/>
  <c r="M651" i="25"/>
  <c r="N651" i="25" s="1"/>
  <c r="M650" i="25"/>
  <c r="N650" i="25" s="1"/>
  <c r="M647" i="25"/>
  <c r="N647" i="25" s="1"/>
  <c r="O647" i="25" s="1"/>
  <c r="M646" i="25"/>
  <c r="N646" i="25" s="1"/>
  <c r="O646" i="25" s="1"/>
  <c r="M644" i="25"/>
  <c r="N644" i="25" s="1"/>
  <c r="M643" i="25"/>
  <c r="N643" i="25" s="1"/>
  <c r="M641" i="25"/>
  <c r="N641" i="25" s="1"/>
  <c r="O641" i="25" s="1"/>
  <c r="M640" i="25"/>
  <c r="N640" i="25" s="1"/>
  <c r="O640" i="25" s="1"/>
  <c r="M637" i="25"/>
  <c r="N637" i="25" s="1"/>
  <c r="M636" i="25"/>
  <c r="N636" i="25" s="1"/>
  <c r="O636" i="25" s="1"/>
  <c r="M635" i="25"/>
  <c r="N635" i="25" s="1"/>
  <c r="O635" i="25" s="1"/>
  <c r="M634" i="25"/>
  <c r="N634" i="25" s="1"/>
  <c r="O634" i="25" s="1"/>
  <c r="M633" i="25"/>
  <c r="N633" i="25" s="1"/>
  <c r="M632" i="25"/>
  <c r="N632" i="25" s="1"/>
  <c r="M631" i="25"/>
  <c r="N631" i="25" s="1"/>
  <c r="M630" i="25"/>
  <c r="N630" i="25" s="1"/>
  <c r="O630" i="25" s="1"/>
  <c r="M629" i="25"/>
  <c r="N629" i="25" s="1"/>
  <c r="O629" i="25" s="1"/>
  <c r="M628" i="25"/>
  <c r="N628" i="25" s="1"/>
  <c r="O628" i="25" s="1"/>
  <c r="M627" i="25"/>
  <c r="N627" i="25" s="1"/>
  <c r="M626" i="25"/>
  <c r="N626" i="25" s="1"/>
  <c r="M625" i="25"/>
  <c r="N625" i="25" s="1"/>
  <c r="M624" i="25"/>
  <c r="N624" i="25" s="1"/>
  <c r="O624" i="25" s="1"/>
  <c r="M623" i="25"/>
  <c r="N623" i="25" s="1"/>
  <c r="O623" i="25" s="1"/>
  <c r="M621" i="25"/>
  <c r="N621" i="25" s="1"/>
  <c r="M620" i="25"/>
  <c r="N620" i="25" s="1"/>
  <c r="M619" i="25"/>
  <c r="N619" i="25" s="1"/>
  <c r="M618" i="25"/>
  <c r="N618" i="25" s="1"/>
  <c r="O618" i="25" s="1"/>
  <c r="M617" i="25"/>
  <c r="N617" i="25" s="1"/>
  <c r="O617" i="25" s="1"/>
  <c r="M616" i="25"/>
  <c r="N616" i="25" s="1"/>
  <c r="O616" i="25" s="1"/>
  <c r="M615" i="25"/>
  <c r="N615" i="25" s="1"/>
  <c r="M614" i="25"/>
  <c r="N614" i="25" s="1"/>
  <c r="M613" i="25"/>
  <c r="N613" i="25" s="1"/>
  <c r="M612" i="25"/>
  <c r="N612" i="25" s="1"/>
  <c r="O612" i="25" s="1"/>
  <c r="M611" i="25"/>
  <c r="N611" i="25" s="1"/>
  <c r="O611" i="25" s="1"/>
  <c r="M610" i="25"/>
  <c r="N610" i="25" s="1"/>
  <c r="O610" i="25" s="1"/>
  <c r="M605" i="25"/>
  <c r="N605" i="25" s="1"/>
  <c r="O605" i="25" s="1"/>
  <c r="M604" i="25"/>
  <c r="N604" i="25" s="1"/>
  <c r="O604" i="25" s="1"/>
  <c r="M600" i="25"/>
  <c r="N600" i="25" s="1"/>
  <c r="O600" i="25" s="1"/>
  <c r="M599" i="25"/>
  <c r="N599" i="25" s="1"/>
  <c r="O599" i="25" s="1"/>
  <c r="M598" i="25"/>
  <c r="N598" i="25" s="1"/>
  <c r="O598" i="25" s="1"/>
  <c r="M597" i="25"/>
  <c r="N597" i="25" s="1"/>
  <c r="O597" i="25" s="1"/>
  <c r="M596" i="25"/>
  <c r="N596" i="25" s="1"/>
  <c r="M595" i="25"/>
  <c r="N595" i="25" s="1"/>
  <c r="M594" i="25"/>
  <c r="N594" i="25" s="1"/>
  <c r="O594" i="25" s="1"/>
  <c r="M593" i="25"/>
  <c r="N593" i="25" s="1"/>
  <c r="O593" i="25" s="1"/>
  <c r="M592" i="25"/>
  <c r="N592" i="25" s="1"/>
  <c r="O592" i="25" s="1"/>
  <c r="M591" i="25"/>
  <c r="N591" i="25" s="1"/>
  <c r="O591" i="25" s="1"/>
  <c r="M588" i="25"/>
  <c r="N588" i="25" s="1"/>
  <c r="O588" i="25" s="1"/>
  <c r="M586" i="25"/>
  <c r="N586" i="25" s="1"/>
  <c r="O586" i="25" s="1"/>
  <c r="M585" i="25"/>
  <c r="N585" i="25" s="1"/>
  <c r="M584" i="25"/>
  <c r="N584" i="25" s="1"/>
  <c r="M583" i="25"/>
  <c r="N583" i="25" s="1"/>
  <c r="M582" i="25"/>
  <c r="N582" i="25" s="1"/>
  <c r="O582" i="25" s="1"/>
  <c r="M581" i="25"/>
  <c r="N581" i="25" s="1"/>
  <c r="O581" i="25" s="1"/>
  <c r="M580" i="25"/>
  <c r="N580" i="25" s="1"/>
  <c r="O580" i="25" s="1"/>
  <c r="M579" i="25"/>
  <c r="N579" i="25" s="1"/>
  <c r="M578" i="25"/>
  <c r="N578" i="25" s="1"/>
  <c r="M577" i="25"/>
  <c r="N577" i="25" s="1"/>
  <c r="M576" i="25"/>
  <c r="N576" i="25" s="1"/>
  <c r="O576" i="25" s="1"/>
  <c r="M575" i="25"/>
  <c r="N575" i="25" s="1"/>
  <c r="O575" i="25" s="1"/>
  <c r="M574" i="25"/>
  <c r="N574" i="25" s="1"/>
  <c r="O574" i="25" s="1"/>
  <c r="M573" i="25"/>
  <c r="N573" i="25" s="1"/>
  <c r="M572" i="25"/>
  <c r="N572" i="25" s="1"/>
  <c r="M571" i="25"/>
  <c r="N571" i="25" s="1"/>
  <c r="M570" i="25"/>
  <c r="N570" i="25" s="1"/>
  <c r="O570" i="25" s="1"/>
  <c r="M569" i="25"/>
  <c r="N569" i="25" s="1"/>
  <c r="O569" i="25" s="1"/>
  <c r="M567" i="25"/>
  <c r="N567" i="25" s="1"/>
  <c r="M566" i="25"/>
  <c r="N566" i="25" s="1"/>
  <c r="M565" i="25"/>
  <c r="N565" i="25" s="1"/>
  <c r="M564" i="25"/>
  <c r="N564" i="25" s="1"/>
  <c r="O564" i="25" s="1"/>
  <c r="M563" i="25"/>
  <c r="N563" i="25" s="1"/>
  <c r="O563" i="25" s="1"/>
  <c r="M562" i="25"/>
  <c r="N562" i="25" s="1"/>
  <c r="O562" i="25" s="1"/>
  <c r="M561" i="25"/>
  <c r="N561" i="25" s="1"/>
  <c r="M548" i="25"/>
  <c r="N548" i="25" s="1"/>
  <c r="M547" i="25"/>
  <c r="N547" i="25" s="1"/>
  <c r="M546" i="25"/>
  <c r="N546" i="25" s="1"/>
  <c r="O546" i="25" s="1"/>
  <c r="M545" i="25"/>
  <c r="N545" i="25" s="1"/>
  <c r="O545" i="25" s="1"/>
  <c r="M544" i="25"/>
  <c r="N544" i="25" s="1"/>
  <c r="O544" i="25" s="1"/>
  <c r="M543" i="25"/>
  <c r="N543" i="25" s="1"/>
  <c r="M542" i="25"/>
  <c r="N542" i="25" s="1"/>
  <c r="M541" i="25"/>
  <c r="N541" i="25" s="1"/>
  <c r="M540" i="25"/>
  <c r="N540" i="25" s="1"/>
  <c r="O540" i="25" s="1"/>
  <c r="M539" i="25"/>
  <c r="N539" i="25" s="1"/>
  <c r="O539" i="25" s="1"/>
  <c r="M538" i="25"/>
  <c r="N538" i="25" s="1"/>
  <c r="O538" i="25" s="1"/>
  <c r="M536" i="25"/>
  <c r="N536" i="25" s="1"/>
  <c r="M535" i="25"/>
  <c r="N535" i="25" s="1"/>
  <c r="M532" i="25"/>
  <c r="N532" i="25" s="1"/>
  <c r="O532" i="25" s="1"/>
  <c r="M531" i="25"/>
  <c r="N531" i="25" s="1"/>
  <c r="M530" i="25"/>
  <c r="N530" i="25" s="1"/>
  <c r="M529" i="25"/>
  <c r="N529" i="25" s="1"/>
  <c r="M528" i="25"/>
  <c r="N528" i="25" s="1"/>
  <c r="O528" i="25" s="1"/>
  <c r="M527" i="25"/>
  <c r="N527" i="25" s="1"/>
  <c r="O527" i="25" s="1"/>
  <c r="M525" i="25"/>
  <c r="N525" i="25" s="1"/>
  <c r="M524" i="25"/>
  <c r="N524" i="25" s="1"/>
  <c r="M523" i="25"/>
  <c r="N523" i="25" s="1"/>
  <c r="M522" i="25"/>
  <c r="N522" i="25" s="1"/>
  <c r="O522" i="25" s="1"/>
  <c r="M520" i="25"/>
  <c r="N520" i="25" s="1"/>
  <c r="O520" i="25" s="1"/>
  <c r="M517" i="25"/>
  <c r="N517" i="25" s="1"/>
  <c r="M516" i="25"/>
  <c r="N516" i="25" s="1"/>
  <c r="O516" i="25" s="1"/>
  <c r="M513" i="25"/>
  <c r="N513" i="25" s="1"/>
  <c r="M511" i="25"/>
  <c r="N511" i="25" s="1"/>
  <c r="M510" i="25"/>
  <c r="N510" i="25" s="1"/>
  <c r="O510" i="25" s="1"/>
  <c r="M506" i="25"/>
  <c r="N506" i="25" s="1"/>
  <c r="M505" i="25"/>
  <c r="N505" i="25" s="1"/>
  <c r="M504" i="25"/>
  <c r="N504" i="25" s="1"/>
  <c r="O504" i="25" s="1"/>
  <c r="M503" i="25"/>
  <c r="N503" i="25" s="1"/>
  <c r="O503" i="25" s="1"/>
  <c r="M502" i="25"/>
  <c r="N502" i="25" s="1"/>
  <c r="O502" i="25" s="1"/>
  <c r="M501" i="25"/>
  <c r="N501" i="25" s="1"/>
  <c r="M500" i="25"/>
  <c r="N500" i="25" s="1"/>
  <c r="M446" i="25"/>
  <c r="N446" i="25" s="1"/>
  <c r="M445" i="25"/>
  <c r="N445" i="25" s="1"/>
  <c r="M443" i="25"/>
  <c r="N443" i="25" s="1"/>
  <c r="O443" i="25" s="1"/>
  <c r="M442" i="25"/>
  <c r="N442" i="25" s="1"/>
  <c r="O442" i="25" s="1"/>
  <c r="M440" i="25"/>
  <c r="N440" i="25" s="1"/>
  <c r="M439" i="25"/>
  <c r="N439" i="25" s="1"/>
  <c r="M437" i="25"/>
  <c r="N437" i="25" s="1"/>
  <c r="O437" i="25" s="1"/>
  <c r="M436" i="25"/>
  <c r="N436" i="25" s="1"/>
  <c r="O436" i="25" s="1"/>
  <c r="M435" i="25"/>
  <c r="N435" i="25" s="1"/>
  <c r="M434" i="25"/>
  <c r="N434" i="25" s="1"/>
  <c r="M433" i="25"/>
  <c r="N433" i="25" s="1"/>
  <c r="M432" i="25"/>
  <c r="N432" i="25" s="1"/>
  <c r="O432" i="25" s="1"/>
  <c r="M431" i="25"/>
  <c r="N431" i="25" s="1"/>
  <c r="O431" i="25" s="1"/>
  <c r="M430" i="25"/>
  <c r="N430" i="25" s="1"/>
  <c r="O430" i="25" s="1"/>
  <c r="M429" i="25"/>
  <c r="N429" i="25" s="1"/>
  <c r="M427" i="25"/>
  <c r="N427" i="25" s="1"/>
  <c r="M426" i="25"/>
  <c r="N426" i="25" s="1"/>
  <c r="M424" i="25"/>
  <c r="N424" i="25" s="1"/>
  <c r="O424" i="25" s="1"/>
  <c r="M413" i="25"/>
  <c r="N413" i="25" s="1"/>
  <c r="O413" i="25" s="1"/>
  <c r="M412" i="25"/>
  <c r="N412" i="25" s="1"/>
  <c r="O412" i="25" s="1"/>
  <c r="M410" i="25"/>
  <c r="N410" i="25" s="1"/>
  <c r="M409" i="25"/>
  <c r="N409" i="25" s="1"/>
  <c r="M408" i="25"/>
  <c r="N408" i="25" s="1"/>
  <c r="M407" i="25"/>
  <c r="N407" i="25" s="1"/>
  <c r="O407" i="25" s="1"/>
  <c r="M406" i="25"/>
  <c r="N406" i="25" s="1"/>
  <c r="O406" i="25" s="1"/>
  <c r="M403" i="25"/>
  <c r="N403" i="25" s="1"/>
  <c r="M392" i="25"/>
  <c r="N392" i="25" s="1"/>
  <c r="M373" i="25"/>
  <c r="N373" i="25" s="1"/>
  <c r="M358" i="25"/>
  <c r="N358" i="25" s="1"/>
  <c r="O358" i="25" s="1"/>
  <c r="M357" i="25"/>
  <c r="N357" i="25" s="1"/>
  <c r="M356" i="25"/>
  <c r="N356" i="25" s="1"/>
  <c r="M355" i="25"/>
  <c r="N355" i="25" s="1"/>
  <c r="M354" i="25"/>
  <c r="N354" i="25" s="1"/>
  <c r="M341" i="25"/>
  <c r="N341" i="25" s="1"/>
  <c r="O341" i="25" s="1"/>
  <c r="M326" i="25"/>
  <c r="N326" i="25" s="1"/>
  <c r="M325" i="25"/>
  <c r="N325" i="25" s="1"/>
  <c r="O325" i="25" s="1"/>
  <c r="M324" i="25"/>
  <c r="N324" i="25" s="1"/>
  <c r="M323" i="25"/>
  <c r="N323" i="25" s="1"/>
  <c r="O323" i="25" s="1"/>
  <c r="M319" i="25"/>
  <c r="N319" i="25" s="1"/>
  <c r="M312" i="25"/>
  <c r="N312" i="25" s="1"/>
  <c r="M311" i="25"/>
  <c r="N311" i="25" s="1"/>
  <c r="O311" i="25" s="1"/>
  <c r="M310" i="25"/>
  <c r="N310" i="25" s="1"/>
  <c r="M308" i="25"/>
  <c r="N308" i="25" s="1"/>
  <c r="M307" i="25"/>
  <c r="N307" i="25" s="1"/>
  <c r="M296" i="25"/>
  <c r="N296" i="25" s="1"/>
  <c r="M295" i="25"/>
  <c r="N295" i="25" s="1"/>
  <c r="M294" i="25"/>
  <c r="N294" i="25" s="1"/>
  <c r="M293" i="25"/>
  <c r="N293" i="25" s="1"/>
  <c r="O293" i="25" s="1"/>
  <c r="M292" i="25"/>
  <c r="N292" i="25" s="1"/>
  <c r="M287" i="25"/>
  <c r="N287" i="25" s="1"/>
  <c r="O287" i="25" s="1"/>
  <c r="M264" i="25"/>
  <c r="N264" i="25" s="1"/>
  <c r="M263" i="25"/>
  <c r="N263" i="25" s="1"/>
  <c r="O263" i="25" s="1"/>
  <c r="M261" i="25"/>
  <c r="N261" i="25" s="1"/>
  <c r="M260" i="25"/>
  <c r="N260" i="25" s="1"/>
  <c r="M258" i="25"/>
  <c r="N258" i="25" s="1"/>
  <c r="M200" i="25"/>
  <c r="N200" i="25" s="1"/>
  <c r="M186" i="25"/>
  <c r="N186" i="25" s="1"/>
  <c r="M122" i="25"/>
  <c r="N122" i="25" s="1"/>
  <c r="M72" i="25"/>
  <c r="N72" i="25" s="1"/>
  <c r="M62" i="25"/>
  <c r="N62" i="25" s="1"/>
  <c r="M23" i="25"/>
  <c r="N23" i="25" s="1"/>
  <c r="O23" i="25" s="1"/>
  <c r="M22" i="25"/>
  <c r="N22" i="25" s="1"/>
  <c r="O22" i="25" s="1"/>
  <c r="M20" i="25"/>
  <c r="N20" i="25" s="1"/>
  <c r="M19" i="25"/>
  <c r="N19" i="25" s="1"/>
  <c r="M17" i="25"/>
  <c r="N17" i="25" s="1"/>
  <c r="O17" i="25" s="1"/>
  <c r="I2300" i="25" l="1"/>
  <c r="I2306" i="25"/>
  <c r="H7" i="26"/>
  <c r="I9" i="26"/>
  <c r="H12" i="26"/>
  <c r="H6" i="26"/>
  <c r="I8" i="26"/>
  <c r="H11" i="26"/>
  <c r="H5" i="26"/>
  <c r="I7" i="26"/>
  <c r="H10" i="26"/>
  <c r="I12" i="26"/>
  <c r="I6" i="26"/>
  <c r="H9" i="26"/>
  <c r="I11" i="26"/>
  <c r="I5" i="26"/>
  <c r="H8" i="26"/>
  <c r="I10" i="26"/>
  <c r="I13" i="25"/>
  <c r="I19" i="25"/>
  <c r="I25" i="25"/>
  <c r="I31" i="25"/>
  <c r="I37" i="25"/>
  <c r="I43" i="25"/>
  <c r="I49" i="25"/>
  <c r="I55" i="25"/>
  <c r="I61" i="25"/>
  <c r="I67" i="25"/>
  <c r="I73" i="25"/>
  <c r="I79" i="25"/>
  <c r="I85" i="25"/>
  <c r="I91" i="25"/>
  <c r="I97" i="25"/>
  <c r="I103" i="25"/>
  <c r="I109" i="25"/>
  <c r="I115" i="25"/>
  <c r="I121" i="25"/>
  <c r="I127" i="25"/>
  <c r="I133" i="25"/>
  <c r="I139" i="25"/>
  <c r="I16" i="25"/>
  <c r="I22" i="25"/>
  <c r="I28" i="25"/>
  <c r="I34" i="25"/>
  <c r="I40" i="25"/>
  <c r="I46" i="25"/>
  <c r="I52" i="25"/>
  <c r="I58" i="25"/>
  <c r="I64" i="25"/>
  <c r="I70" i="25"/>
  <c r="I76" i="25"/>
  <c r="I82" i="25"/>
  <c r="I88" i="25"/>
  <c r="I94" i="25"/>
  <c r="I100" i="25"/>
  <c r="I106" i="25"/>
  <c r="I112" i="25"/>
  <c r="I118" i="25"/>
  <c r="I124" i="25"/>
  <c r="I130" i="25"/>
  <c r="I136" i="25"/>
  <c r="I142" i="25"/>
  <c r="I148" i="25"/>
  <c r="I154" i="25"/>
  <c r="I160" i="25"/>
  <c r="I166" i="25"/>
  <c r="I172" i="25"/>
  <c r="I178" i="25"/>
  <c r="I184" i="25"/>
  <c r="I190" i="25"/>
  <c r="I196" i="25"/>
  <c r="I202" i="25"/>
  <c r="I208" i="25"/>
  <c r="I214" i="25"/>
  <c r="I145" i="25"/>
  <c r="I151" i="25"/>
  <c r="I157" i="25"/>
  <c r="I163" i="25"/>
  <c r="I169" i="25"/>
  <c r="I175" i="25"/>
  <c r="I181" i="25"/>
  <c r="I187" i="25"/>
  <c r="I193" i="25"/>
  <c r="I199" i="25"/>
  <c r="I205" i="25"/>
  <c r="I211" i="25"/>
  <c r="I217" i="25"/>
  <c r="I223" i="25"/>
  <c r="I229" i="25"/>
  <c r="I235" i="25"/>
  <c r="I241" i="25"/>
  <c r="I247" i="25"/>
  <c r="I253" i="25"/>
  <c r="I259" i="25"/>
  <c r="I265" i="25"/>
  <c r="I271" i="25"/>
  <c r="I277" i="25"/>
  <c r="I283" i="25"/>
  <c r="I289" i="25"/>
  <c r="I295" i="25"/>
  <c r="I301" i="25"/>
  <c r="I307" i="25"/>
  <c r="I313" i="25"/>
  <c r="I319" i="25"/>
  <c r="I325" i="25"/>
  <c r="I331" i="25"/>
  <c r="I337" i="25"/>
  <c r="I343" i="25"/>
  <c r="I349" i="25"/>
  <c r="I355" i="25"/>
  <c r="I361" i="25"/>
  <c r="I367" i="25"/>
  <c r="I373" i="25"/>
  <c r="I379" i="25"/>
  <c r="I385" i="25"/>
  <c r="I391" i="25"/>
  <c r="I397" i="25"/>
  <c r="I403" i="25"/>
  <c r="I409" i="25"/>
  <c r="I415" i="25"/>
  <c r="I421" i="25"/>
  <c r="I427" i="25"/>
  <c r="I433" i="25"/>
  <c r="I439" i="25"/>
  <c r="I445" i="25"/>
  <c r="I451" i="25"/>
  <c r="I457" i="25"/>
  <c r="I463" i="25"/>
  <c r="I469" i="25"/>
  <c r="I475" i="25"/>
  <c r="I481" i="25"/>
  <c r="I487" i="25"/>
  <c r="I493" i="25"/>
  <c r="I499" i="25"/>
  <c r="I505" i="25"/>
  <c r="I511" i="25"/>
  <c r="I517" i="25"/>
  <c r="I523" i="25"/>
  <c r="I529" i="25"/>
  <c r="I535" i="25"/>
  <c r="I541" i="25"/>
  <c r="I547" i="25"/>
  <c r="I553" i="25"/>
  <c r="I559" i="25"/>
  <c r="I565" i="25"/>
  <c r="I571" i="25"/>
  <c r="I577" i="25"/>
  <c r="I583" i="25"/>
  <c r="I589" i="25"/>
  <c r="I595" i="25"/>
  <c r="I601" i="25"/>
  <c r="I607" i="25"/>
  <c r="I613" i="25"/>
  <c r="I619" i="25"/>
  <c r="I625" i="25"/>
  <c r="I631" i="25"/>
  <c r="I637" i="25"/>
  <c r="I643" i="25"/>
  <c r="I649" i="25"/>
  <c r="I655" i="25"/>
  <c r="I661" i="25"/>
  <c r="I667" i="25"/>
  <c r="I673" i="25"/>
  <c r="I679" i="25"/>
  <c r="I685" i="25"/>
  <c r="I691" i="25"/>
  <c r="I697" i="25"/>
  <c r="I703" i="25"/>
  <c r="I709" i="25"/>
  <c r="I715" i="25"/>
  <c r="I721" i="25"/>
  <c r="I727" i="25"/>
  <c r="I733" i="25"/>
  <c r="I739" i="25"/>
  <c r="I745" i="25"/>
  <c r="I751" i="25"/>
  <c r="I757" i="25"/>
  <c r="I763" i="25"/>
  <c r="I769" i="25"/>
  <c r="I1047" i="25"/>
  <c r="I1053" i="25"/>
  <c r="I220" i="25"/>
  <c r="I226" i="25"/>
  <c r="I232" i="25"/>
  <c r="I238" i="25"/>
  <c r="I244" i="25"/>
  <c r="I250" i="25"/>
  <c r="I256" i="25"/>
  <c r="I262" i="25"/>
  <c r="I268" i="25"/>
  <c r="I274" i="25"/>
  <c r="I280" i="25"/>
  <c r="I286" i="25"/>
  <c r="I292" i="25"/>
  <c r="I298" i="25"/>
  <c r="I304" i="25"/>
  <c r="I310" i="25"/>
  <c r="I316" i="25"/>
  <c r="I322" i="25"/>
  <c r="I328" i="25"/>
  <c r="I334" i="25"/>
  <c r="I340" i="25"/>
  <c r="I346" i="25"/>
  <c r="I352" i="25"/>
  <c r="I358" i="25"/>
  <c r="I364" i="25"/>
  <c r="I370" i="25"/>
  <c r="I376" i="25"/>
  <c r="I382" i="25"/>
  <c r="I388" i="25"/>
  <c r="I394" i="25"/>
  <c r="I400" i="25"/>
  <c r="I406" i="25"/>
  <c r="I412" i="25"/>
  <c r="I418" i="25"/>
  <c r="I424" i="25"/>
  <c r="I430" i="25"/>
  <c r="I436" i="25"/>
  <c r="I442" i="25"/>
  <c r="I448" i="25"/>
  <c r="I454" i="25"/>
  <c r="I460" i="25"/>
  <c r="I466" i="25"/>
  <c r="I472" i="25"/>
  <c r="I478" i="25"/>
  <c r="I484" i="25"/>
  <c r="I490" i="25"/>
  <c r="I496" i="25"/>
  <c r="I502" i="25"/>
  <c r="I508" i="25"/>
  <c r="I514" i="25"/>
  <c r="I520" i="25"/>
  <c r="I526" i="25"/>
  <c r="I532" i="25"/>
  <c r="I538" i="25"/>
  <c r="I544" i="25"/>
  <c r="I550" i="25"/>
  <c r="I556" i="25"/>
  <c r="I562" i="25"/>
  <c r="I568" i="25"/>
  <c r="I574" i="25"/>
  <c r="I580" i="25"/>
  <c r="I586" i="25"/>
  <c r="I592" i="25"/>
  <c r="I598" i="25"/>
  <c r="I604" i="25"/>
  <c r="I610" i="25"/>
  <c r="I616" i="25"/>
  <c r="I622" i="25"/>
  <c r="I628" i="25"/>
  <c r="I634" i="25"/>
  <c r="I640" i="25"/>
  <c r="I646" i="25"/>
  <c r="I652" i="25"/>
  <c r="I658" i="25"/>
  <c r="I664" i="25"/>
  <c r="I670" i="25"/>
  <c r="I676" i="25"/>
  <c r="I682" i="25"/>
  <c r="I688" i="25"/>
  <c r="I694" i="25"/>
  <c r="I700" i="25"/>
  <c r="I706" i="25"/>
  <c r="I712" i="25"/>
  <c r="I718" i="25"/>
  <c r="I724" i="25"/>
  <c r="I730" i="25"/>
  <c r="I736" i="25"/>
  <c r="I742" i="25"/>
  <c r="I748" i="25"/>
  <c r="I754" i="25"/>
  <c r="I760" i="25"/>
  <c r="I766" i="25"/>
  <c r="I772" i="25"/>
  <c r="I778" i="25"/>
  <c r="I784" i="25"/>
  <c r="I790" i="25"/>
  <c r="I796" i="25"/>
  <c r="I802" i="25"/>
  <c r="I808" i="25"/>
  <c r="I814" i="25"/>
  <c r="I820" i="25"/>
  <c r="I826" i="25"/>
  <c r="I832" i="25"/>
  <c r="I838" i="25"/>
  <c r="I844" i="25"/>
  <c r="I850" i="25"/>
  <c r="I856" i="25"/>
  <c r="I862" i="25"/>
  <c r="I868" i="25"/>
  <c r="I874" i="25"/>
  <c r="I880" i="25"/>
  <c r="I886" i="25"/>
  <c r="I892" i="25"/>
  <c r="I898" i="25"/>
  <c r="I904" i="25"/>
  <c r="I910" i="25"/>
  <c r="I916" i="25"/>
  <c r="I922" i="25"/>
  <c r="I928" i="25"/>
  <c r="I934" i="25"/>
  <c r="I940" i="25"/>
  <c r="I946" i="25"/>
  <c r="I952" i="25"/>
  <c r="I958" i="25"/>
  <c r="I964" i="25"/>
  <c r="I970" i="25"/>
  <c r="I976" i="25"/>
  <c r="I982" i="25"/>
  <c r="I988" i="25"/>
  <c r="I994" i="25"/>
  <c r="I1000" i="25"/>
  <c r="I1006" i="25"/>
  <c r="I1012" i="25"/>
  <c r="I1018" i="25"/>
  <c r="I1024" i="25"/>
  <c r="I1030" i="25"/>
  <c r="I1036" i="25"/>
  <c r="I1042" i="25"/>
  <c r="I1048" i="25"/>
  <c r="I1054" i="25"/>
  <c r="I1060" i="25"/>
  <c r="I1066" i="25"/>
  <c r="I1072" i="25"/>
  <c r="I1078" i="25"/>
  <c r="I1084" i="25"/>
  <c r="I1090" i="25"/>
  <c r="I1096" i="25"/>
  <c r="I1102" i="25"/>
  <c r="I1108" i="25"/>
  <c r="I1114" i="25"/>
  <c r="I1120" i="25"/>
  <c r="I1126" i="25"/>
  <c r="I1132" i="25"/>
  <c r="I1138" i="25"/>
  <c r="I1144" i="25"/>
  <c r="I1150" i="25"/>
  <c r="I1156" i="25"/>
  <c r="I1162" i="25"/>
  <c r="I1168" i="25"/>
  <c r="I1174" i="25"/>
  <c r="I1180" i="25"/>
  <c r="I1186" i="25"/>
  <c r="I1192" i="25"/>
  <c r="I1198" i="25"/>
  <c r="I1204" i="25"/>
  <c r="I1210" i="25"/>
  <c r="I1216" i="25"/>
  <c r="I1222" i="25"/>
  <c r="I1228" i="25"/>
  <c r="I1234" i="25"/>
  <c r="I1059" i="25"/>
  <c r="I1065" i="25"/>
  <c r="I1071" i="25"/>
  <c r="I1077" i="25"/>
  <c r="I1083" i="25"/>
  <c r="I1089" i="25"/>
  <c r="I1095" i="25"/>
  <c r="I1101" i="25"/>
  <c r="I1107" i="25"/>
  <c r="I1113" i="25"/>
  <c r="I1119" i="25"/>
  <c r="I1125" i="25"/>
  <c r="I1131" i="25"/>
  <c r="I1137" i="25"/>
  <c r="I1143" i="25"/>
  <c r="I1155" i="25"/>
  <c r="I1161" i="25"/>
  <c r="I1167" i="25"/>
  <c r="I1173" i="25"/>
  <c r="I1179" i="25"/>
  <c r="I1185" i="25"/>
  <c r="I1191" i="25"/>
  <c r="I1197" i="25"/>
  <c r="I1203" i="25"/>
  <c r="I1209" i="25"/>
  <c r="I1215" i="25"/>
  <c r="I1221" i="25"/>
  <c r="I1227" i="25"/>
  <c r="I1233" i="25"/>
  <c r="I1239" i="25"/>
  <c r="I1245" i="25"/>
  <c r="I1251" i="25"/>
  <c r="I1257" i="25"/>
  <c r="I1263" i="25"/>
  <c r="I1269" i="25"/>
  <c r="I1275" i="25"/>
  <c r="I1281" i="25"/>
  <c r="I1287" i="25"/>
  <c r="I1293" i="25"/>
  <c r="I1299" i="25"/>
  <c r="I1305" i="25"/>
  <c r="I1311" i="25"/>
  <c r="I1317" i="25"/>
  <c r="I1323" i="25"/>
  <c r="I1329" i="25"/>
  <c r="I1335" i="25"/>
  <c r="I1341" i="25"/>
  <c r="I1347" i="25"/>
  <c r="I1353" i="25"/>
  <c r="I1359" i="25"/>
  <c r="I1365" i="25"/>
  <c r="I1371" i="25"/>
  <c r="I1377" i="25"/>
  <c r="I1383" i="25"/>
  <c r="I1389" i="25"/>
  <c r="I1395" i="25"/>
  <c r="I1401" i="25"/>
  <c r="I1407" i="25"/>
  <c r="I1413" i="25"/>
  <c r="I1419" i="25"/>
  <c r="I1425" i="25"/>
  <c r="I1431" i="25"/>
  <c r="I1437" i="25"/>
  <c r="I1443" i="25"/>
  <c r="I1449" i="25"/>
  <c r="I1455" i="25"/>
  <c r="I1461" i="25"/>
  <c r="I1467" i="25"/>
  <c r="I1473" i="25"/>
  <c r="I1479" i="25"/>
  <c r="I1485" i="25"/>
  <c r="I1491" i="25"/>
  <c r="I1497" i="25"/>
  <c r="I1240" i="25"/>
  <c r="I1246" i="25"/>
  <c r="I1252" i="25"/>
  <c r="I1258" i="25"/>
  <c r="I1264" i="25"/>
  <c r="I1270" i="25"/>
  <c r="I1276" i="25"/>
  <c r="I1282" i="25"/>
  <c r="I1288" i="25"/>
  <c r="I1294" i="25"/>
  <c r="I1300" i="25"/>
  <c r="I1306" i="25"/>
  <c r="I1312" i="25"/>
  <c r="I1318" i="25"/>
  <c r="I1324" i="25"/>
  <c r="I1330" i="25"/>
  <c r="I1336" i="25"/>
  <c r="I1342" i="25"/>
  <c r="I1348" i="25"/>
  <c r="I1354" i="25"/>
  <c r="I1360" i="25"/>
  <c r="I1366" i="25"/>
  <c r="I1372" i="25"/>
  <c r="I1378" i="25"/>
  <c r="I1384" i="25"/>
  <c r="I1390" i="25"/>
  <c r="I1396" i="25"/>
  <c r="I1402" i="25"/>
  <c r="I1408" i="25"/>
  <c r="I1414" i="25"/>
  <c r="I1420" i="25"/>
  <c r="I1426" i="25"/>
  <c r="I1432" i="25"/>
  <c r="I1438" i="25"/>
  <c r="I1444" i="25"/>
  <c r="I1450" i="25"/>
  <c r="I1456" i="25"/>
  <c r="I1462" i="25"/>
  <c r="I1468" i="25"/>
  <c r="I1474" i="25"/>
  <c r="I1480" i="25"/>
  <c r="I1486" i="25"/>
  <c r="I1492" i="25"/>
  <c r="I1498" i="25"/>
  <c r="I1504" i="25"/>
  <c r="I1510" i="25"/>
  <c r="I1516" i="25"/>
  <c r="I1522" i="25"/>
  <c r="I1528" i="25"/>
  <c r="I1534" i="25"/>
  <c r="I1540" i="25"/>
  <c r="I1546" i="25"/>
  <c r="I1552" i="25"/>
  <c r="I1558" i="25"/>
  <c r="I1564" i="25"/>
  <c r="I1570" i="25"/>
  <c r="I1576" i="25"/>
  <c r="I1582" i="25"/>
  <c r="I1588" i="25"/>
  <c r="I1594" i="25"/>
  <c r="I1600" i="25"/>
  <c r="I1606" i="25"/>
  <c r="I1612" i="25"/>
  <c r="I1618" i="25"/>
  <c r="I1624" i="25"/>
  <c r="I1630" i="25"/>
  <c r="I1636" i="25"/>
  <c r="I1642" i="25"/>
  <c r="I1648" i="25"/>
  <c r="I1654" i="25"/>
  <c r="I1660" i="25"/>
  <c r="I1666" i="25"/>
  <c r="I1672" i="25"/>
  <c r="I1678" i="25"/>
  <c r="I1684" i="25"/>
  <c r="I1690" i="25"/>
  <c r="I1696" i="25"/>
  <c r="I1702" i="25"/>
  <c r="I1708" i="25"/>
  <c r="I1714" i="25"/>
  <c r="I1720" i="25"/>
  <c r="I1726" i="25"/>
  <c r="I1732" i="25"/>
  <c r="I1738" i="25"/>
  <c r="I2290" i="25"/>
  <c r="I1503" i="25"/>
  <c r="I1509" i="25"/>
  <c r="I1515" i="25"/>
  <c r="I1521" i="25"/>
  <c r="I1527" i="25"/>
  <c r="I1533" i="25"/>
  <c r="I1539" i="25"/>
  <c r="S1539" i="25" s="1"/>
  <c r="I1545" i="25"/>
  <c r="I1551" i="25"/>
  <c r="I1557" i="25"/>
  <c r="I1563" i="25"/>
  <c r="I1569" i="25"/>
  <c r="I1575" i="25"/>
  <c r="I1587" i="25"/>
  <c r="I1593" i="25"/>
  <c r="I1599" i="25"/>
  <c r="I1605" i="25"/>
  <c r="I1611" i="25"/>
  <c r="I1617" i="25"/>
  <c r="I1623" i="25"/>
  <c r="I1629" i="25"/>
  <c r="I1635" i="25"/>
  <c r="I1641" i="25"/>
  <c r="I1647" i="25"/>
  <c r="I1653" i="25"/>
  <c r="I1659" i="25"/>
  <c r="I1665" i="25"/>
  <c r="I1671" i="25"/>
  <c r="I1677" i="25"/>
  <c r="I1683" i="25"/>
  <c r="I1689" i="25"/>
  <c r="I1695" i="25"/>
  <c r="I1701" i="25"/>
  <c r="I1707" i="25"/>
  <c r="I1713" i="25"/>
  <c r="I1719" i="25"/>
  <c r="I1725" i="25"/>
  <c r="I1731" i="25"/>
  <c r="I1737" i="25"/>
  <c r="I1743" i="25"/>
  <c r="I1749" i="25"/>
  <c r="I1755" i="25"/>
  <c r="I1761" i="25"/>
  <c r="I1767" i="25"/>
  <c r="I1773" i="25"/>
  <c r="I1779" i="25"/>
  <c r="I1785" i="25"/>
  <c r="I1791" i="25"/>
  <c r="I1797" i="25"/>
  <c r="I1803" i="25"/>
  <c r="I1809" i="25"/>
  <c r="I1744" i="25"/>
  <c r="I1750" i="25"/>
  <c r="I1756" i="25"/>
  <c r="I1762" i="25"/>
  <c r="I1768" i="25"/>
  <c r="I1774" i="25"/>
  <c r="I1780" i="25"/>
  <c r="I1786" i="25"/>
  <c r="I1792" i="25"/>
  <c r="I1798" i="25"/>
  <c r="I1804" i="25"/>
  <c r="I1810" i="25"/>
  <c r="I1816" i="25"/>
  <c r="I1822" i="25"/>
  <c r="I1828" i="25"/>
  <c r="I1834" i="25"/>
  <c r="I1840" i="25"/>
  <c r="I1846" i="25"/>
  <c r="I1852" i="25"/>
  <c r="I1858" i="25"/>
  <c r="I1864" i="25"/>
  <c r="I1870" i="25"/>
  <c r="I1876" i="25"/>
  <c r="I1882" i="25"/>
  <c r="I1888" i="25"/>
  <c r="I1894" i="25"/>
  <c r="I1900" i="25"/>
  <c r="I1906" i="25"/>
  <c r="I1912" i="25"/>
  <c r="I1918" i="25"/>
  <c r="I1924" i="25"/>
  <c r="I1930" i="25"/>
  <c r="I1936" i="25"/>
  <c r="I1942" i="25"/>
  <c r="I1948" i="25"/>
  <c r="I1954" i="25"/>
  <c r="I1960" i="25"/>
  <c r="I1966" i="25"/>
  <c r="I1972" i="25"/>
  <c r="I1978" i="25"/>
  <c r="I1984" i="25"/>
  <c r="I1990" i="25"/>
  <c r="I1996" i="25"/>
  <c r="I2002" i="25"/>
  <c r="I2008" i="25"/>
  <c r="I2014" i="25"/>
  <c r="I2020" i="25"/>
  <c r="I2026" i="25"/>
  <c r="I2032" i="25"/>
  <c r="I2038" i="25"/>
  <c r="I2044" i="25"/>
  <c r="I2050" i="25"/>
  <c r="I2056" i="25"/>
  <c r="I2062" i="25"/>
  <c r="I2068" i="25"/>
  <c r="I2074" i="25"/>
  <c r="I2080" i="25"/>
  <c r="I2086" i="25"/>
  <c r="I2092" i="25"/>
  <c r="I2098" i="25"/>
  <c r="I2104" i="25"/>
  <c r="I2110" i="25"/>
  <c r="I2116" i="25"/>
  <c r="I2122" i="25"/>
  <c r="I2128" i="25"/>
  <c r="I2134" i="25"/>
  <c r="I2152" i="25"/>
  <c r="I2164" i="25"/>
  <c r="I2170" i="25"/>
  <c r="I2188" i="25"/>
  <c r="I2200" i="25"/>
  <c r="I2206" i="25"/>
  <c r="I2218" i="25"/>
  <c r="I2224" i="25"/>
  <c r="I2236" i="25"/>
  <c r="I2242" i="25"/>
  <c r="I2260" i="25"/>
  <c r="I2266" i="25"/>
  <c r="I2272" i="25"/>
  <c r="I2278" i="25"/>
  <c r="I2284" i="25"/>
  <c r="I2296" i="25"/>
  <c r="I2302" i="25"/>
  <c r="I2308" i="25"/>
  <c r="I1962" i="25"/>
  <c r="I1968" i="25"/>
  <c r="I1974" i="25"/>
  <c r="I1980" i="25"/>
  <c r="I1986" i="25"/>
  <c r="I1992" i="25"/>
  <c r="I1998" i="25"/>
  <c r="I2004" i="25"/>
  <c r="I2010" i="25"/>
  <c r="I2016" i="25"/>
  <c r="I2022" i="25"/>
  <c r="I2028" i="25"/>
  <c r="I2034" i="25"/>
  <c r="I2040" i="25"/>
  <c r="I2046" i="25"/>
  <c r="I2052" i="25"/>
  <c r="I2058" i="25"/>
  <c r="I2064" i="25"/>
  <c r="I2070" i="25"/>
  <c r="I2076" i="25"/>
  <c r="I2082" i="25"/>
  <c r="I2088" i="25"/>
  <c r="I2094" i="25"/>
  <c r="I2100" i="25"/>
  <c r="I2106" i="25"/>
  <c r="I2112" i="25"/>
  <c r="I2118" i="25"/>
  <c r="I2124" i="25"/>
  <c r="I2130" i="25"/>
  <c r="I2136" i="25"/>
  <c r="I2142" i="25"/>
  <c r="I2148" i="25"/>
  <c r="I2154" i="25"/>
  <c r="I2160" i="25"/>
  <c r="I2166" i="25"/>
  <c r="I2172" i="25"/>
  <c r="I2178" i="25"/>
  <c r="I2184" i="25"/>
  <c r="I2190" i="25"/>
  <c r="I2196" i="25"/>
  <c r="I2202" i="25"/>
  <c r="I2208" i="25"/>
  <c r="I2214" i="25"/>
  <c r="I2220" i="25"/>
  <c r="I2226" i="25"/>
  <c r="I2232" i="25"/>
  <c r="I2238" i="25"/>
  <c r="I2244" i="25"/>
  <c r="I2254" i="25"/>
  <c r="O62" i="25"/>
  <c r="O357" i="25"/>
  <c r="O567" i="25"/>
  <c r="O627" i="25"/>
  <c r="O717" i="25"/>
  <c r="O1041" i="25"/>
  <c r="O1359" i="25"/>
  <c r="O1365" i="25"/>
  <c r="O1371" i="25"/>
  <c r="O1377" i="25"/>
  <c r="O1383" i="25"/>
  <c r="O1389" i="25"/>
  <c r="O1395" i="25"/>
  <c r="O1623" i="25"/>
  <c r="O1629" i="25"/>
  <c r="O1635" i="25"/>
  <c r="O1641" i="25"/>
  <c r="O1647" i="25"/>
  <c r="O1653" i="25"/>
  <c r="O1659" i="25"/>
  <c r="O1665" i="25"/>
  <c r="O1671" i="25"/>
  <c r="O1677" i="25"/>
  <c r="O1683" i="25"/>
  <c r="O1689" i="25"/>
  <c r="O1695" i="25"/>
  <c r="O1701" i="25"/>
  <c r="O1803" i="25"/>
  <c r="O543" i="25"/>
  <c r="O561" i="25"/>
  <c r="O633" i="25"/>
  <c r="O651" i="25"/>
  <c r="O693" i="25"/>
  <c r="O1299" i="25"/>
  <c r="O1305" i="25"/>
  <c r="O1311" i="25"/>
  <c r="O1317" i="25"/>
  <c r="O1323" i="25"/>
  <c r="O1329" i="25"/>
  <c r="O1335" i="25"/>
  <c r="O1341" i="25"/>
  <c r="O261" i="25"/>
  <c r="O501" i="25"/>
  <c r="O615" i="25"/>
  <c r="O621" i="25"/>
  <c r="O675" i="25"/>
  <c r="O795" i="25"/>
  <c r="O993" i="25"/>
  <c r="O999" i="25"/>
  <c r="O1005" i="25"/>
  <c r="O1011" i="25"/>
  <c r="O1017" i="25"/>
  <c r="O1023" i="25"/>
  <c r="O1029" i="25"/>
  <c r="O1035" i="25"/>
  <c r="O1203" i="25"/>
  <c r="O1209" i="25"/>
  <c r="O1215" i="25"/>
  <c r="O1221" i="25"/>
  <c r="O1227" i="25"/>
  <c r="O1233" i="25"/>
  <c r="O1239" i="25"/>
  <c r="O1245" i="25"/>
  <c r="O1251" i="25"/>
  <c r="O1257" i="25"/>
  <c r="O1263" i="25"/>
  <c r="O1269" i="25"/>
  <c r="O1275" i="25"/>
  <c r="O1281" i="25"/>
  <c r="O1287" i="25"/>
  <c r="O1797" i="25"/>
  <c r="O2103" i="25"/>
  <c r="O2109" i="25"/>
  <c r="O2121" i="25"/>
  <c r="O2127" i="25"/>
  <c r="O20" i="25"/>
  <c r="O410" i="25"/>
  <c r="O429" i="25"/>
  <c r="O435" i="25"/>
  <c r="O513" i="25"/>
  <c r="O531" i="25"/>
  <c r="O681" i="25"/>
  <c r="O909" i="25"/>
  <c r="O915" i="25"/>
  <c r="O921" i="25"/>
  <c r="O927" i="25"/>
  <c r="O933" i="25"/>
  <c r="O939" i="25"/>
  <c r="O945" i="25"/>
  <c r="O951" i="25"/>
  <c r="O957" i="25"/>
  <c r="O963" i="25"/>
  <c r="O969" i="25"/>
  <c r="O975" i="25"/>
  <c r="O981" i="25"/>
  <c r="O1143" i="25"/>
  <c r="O1149" i="25"/>
  <c r="O1155" i="25"/>
  <c r="O1161" i="25"/>
  <c r="O1167" i="25"/>
  <c r="O1173" i="25"/>
  <c r="O1179" i="25"/>
  <c r="O1185" i="25"/>
  <c r="O1191" i="25"/>
  <c r="O1407" i="25"/>
  <c r="O1413" i="25"/>
  <c r="O1419" i="25"/>
  <c r="O1425" i="25"/>
  <c r="O1431" i="25"/>
  <c r="O1437" i="25"/>
  <c r="O1443" i="25"/>
  <c r="O1449" i="25"/>
  <c r="O1455" i="25"/>
  <c r="O1461" i="25"/>
  <c r="O1467" i="25"/>
  <c r="O1473" i="25"/>
  <c r="O1479" i="25"/>
  <c r="O1485" i="25"/>
  <c r="O1515" i="25"/>
  <c r="O1521" i="25"/>
  <c r="O1527" i="25"/>
  <c r="O1533" i="25"/>
  <c r="O1539" i="25"/>
  <c r="O1545" i="25"/>
  <c r="O1551" i="25"/>
  <c r="O1557" i="25"/>
  <c r="O1575" i="25"/>
  <c r="O1581" i="25"/>
  <c r="O1587" i="25"/>
  <c r="O1593" i="25"/>
  <c r="O1599" i="25"/>
  <c r="O1605" i="25"/>
  <c r="O1611" i="25"/>
  <c r="O200" i="25"/>
  <c r="O525" i="25"/>
  <c r="O663" i="25"/>
  <c r="O1779" i="25"/>
  <c r="O1857" i="25"/>
  <c r="O1863" i="25"/>
  <c r="O1869" i="25"/>
  <c r="O1875" i="25"/>
  <c r="O1881" i="25"/>
  <c r="O1887" i="25"/>
  <c r="O308" i="25"/>
  <c r="O356" i="25"/>
  <c r="O573" i="25"/>
  <c r="O579" i="25"/>
  <c r="O585" i="25"/>
  <c r="O1047" i="25"/>
  <c r="O1053" i="25"/>
  <c r="O1059" i="25"/>
  <c r="O1065" i="25"/>
  <c r="O1071" i="25"/>
  <c r="O1077" i="25"/>
  <c r="O1089" i="25"/>
  <c r="O1095" i="25"/>
  <c r="O1101" i="25"/>
  <c r="O1107" i="25"/>
  <c r="O1113" i="25"/>
  <c r="O1119" i="25"/>
  <c r="O1125" i="25"/>
  <c r="O1131" i="25"/>
  <c r="O1137" i="25"/>
  <c r="O1785" i="25"/>
  <c r="O1923" i="25"/>
  <c r="O1929" i="25"/>
  <c r="O1935" i="25"/>
  <c r="O1941" i="25"/>
  <c r="O1947" i="25"/>
  <c r="O1953" i="25"/>
  <c r="O1959" i="25"/>
  <c r="O2007" i="25"/>
  <c r="O2013" i="25"/>
  <c r="O2019" i="25"/>
  <c r="O2025" i="25"/>
  <c r="O2031" i="25"/>
  <c r="O2037" i="25"/>
  <c r="O2043" i="25"/>
  <c r="I775" i="25"/>
  <c r="I781" i="25"/>
  <c r="S781" i="25" s="1"/>
  <c r="I787" i="25"/>
  <c r="I793" i="25"/>
  <c r="I799" i="25"/>
  <c r="I805" i="25"/>
  <c r="I811" i="25"/>
  <c r="I817" i="25"/>
  <c r="S817" i="25" s="1"/>
  <c r="I823" i="25"/>
  <c r="I829" i="25"/>
  <c r="I835" i="25"/>
  <c r="I841" i="25"/>
  <c r="I847" i="25"/>
  <c r="I853" i="25"/>
  <c r="S853" i="25" s="1"/>
  <c r="I859" i="25"/>
  <c r="I865" i="25"/>
  <c r="I871" i="25"/>
  <c r="I877" i="25"/>
  <c r="I883" i="25"/>
  <c r="I889" i="25"/>
  <c r="S889" i="25" s="1"/>
  <c r="I895" i="25"/>
  <c r="I901" i="25"/>
  <c r="I907" i="25"/>
  <c r="I913" i="25"/>
  <c r="I919" i="25"/>
  <c r="I925" i="25"/>
  <c r="S925" i="25" s="1"/>
  <c r="I931" i="25"/>
  <c r="I937" i="25"/>
  <c r="I943" i="25"/>
  <c r="I949" i="25"/>
  <c r="I955" i="25"/>
  <c r="I961" i="25"/>
  <c r="S961" i="25" s="1"/>
  <c r="I967" i="25"/>
  <c r="I973" i="25"/>
  <c r="I979" i="25"/>
  <c r="I985" i="25"/>
  <c r="I991" i="25"/>
  <c r="I997" i="25"/>
  <c r="S997" i="25" s="1"/>
  <c r="I1003" i="25"/>
  <c r="I1009" i="25"/>
  <c r="I1015" i="25"/>
  <c r="I1021" i="25"/>
  <c r="I1027" i="25"/>
  <c r="I1033" i="25"/>
  <c r="S1033" i="25" s="1"/>
  <c r="I1039" i="25"/>
  <c r="I1045" i="25"/>
  <c r="I1051" i="25"/>
  <c r="I1057" i="25"/>
  <c r="I1063" i="25"/>
  <c r="I1069" i="25"/>
  <c r="S1069" i="25" s="1"/>
  <c r="I1075" i="25"/>
  <c r="I1081" i="25"/>
  <c r="I1087" i="25"/>
  <c r="I1093" i="25"/>
  <c r="I1099" i="25"/>
  <c r="I1105" i="25"/>
  <c r="S1105" i="25" s="1"/>
  <c r="I1111" i="25"/>
  <c r="I1117" i="25"/>
  <c r="I1123" i="25"/>
  <c r="I1129" i="25"/>
  <c r="I1135" i="25"/>
  <c r="I1141" i="25"/>
  <c r="S1141" i="25" s="1"/>
  <c r="I1147" i="25"/>
  <c r="I1153" i="25"/>
  <c r="I1159" i="25"/>
  <c r="I1165" i="25"/>
  <c r="I1171" i="25"/>
  <c r="I1177" i="25"/>
  <c r="S1177" i="25" s="1"/>
  <c r="I1183" i="25"/>
  <c r="I1189" i="25"/>
  <c r="I1195" i="25"/>
  <c r="I1201" i="25"/>
  <c r="I1207" i="25"/>
  <c r="I1213" i="25"/>
  <c r="S1213" i="25" s="1"/>
  <c r="I1219" i="25"/>
  <c r="I1225" i="25"/>
  <c r="I1231" i="25"/>
  <c r="I1237" i="25"/>
  <c r="I1243" i="25"/>
  <c r="I1249" i="25"/>
  <c r="S1249" i="25" s="1"/>
  <c r="I1255" i="25"/>
  <c r="I1261" i="25"/>
  <c r="I1267" i="25"/>
  <c r="I1273" i="25"/>
  <c r="I1279" i="25"/>
  <c r="I1285" i="25"/>
  <c r="S1285" i="25" s="1"/>
  <c r="I1291" i="25"/>
  <c r="I1297" i="25"/>
  <c r="I1303" i="25"/>
  <c r="I1309" i="25"/>
  <c r="I1315" i="25"/>
  <c r="I1321" i="25"/>
  <c r="S1321" i="25" s="1"/>
  <c r="I1327" i="25"/>
  <c r="I1333" i="25"/>
  <c r="I1339" i="25"/>
  <c r="I1345" i="25"/>
  <c r="I1351" i="25"/>
  <c r="I1357" i="25"/>
  <c r="S1357" i="25" s="1"/>
  <c r="I1363" i="25"/>
  <c r="I1369" i="25"/>
  <c r="I1375" i="25"/>
  <c r="I1381" i="25"/>
  <c r="I1387" i="25"/>
  <c r="I1393" i="25"/>
  <c r="S1393" i="25" s="1"/>
  <c r="I1399" i="25"/>
  <c r="I1405" i="25"/>
  <c r="I1411" i="25"/>
  <c r="I1417" i="25"/>
  <c r="I1423" i="25"/>
  <c r="I1429" i="25"/>
  <c r="S1429" i="25" s="1"/>
  <c r="I1435" i="25"/>
  <c r="I1441" i="25"/>
  <c r="I1447" i="25"/>
  <c r="I1453" i="25"/>
  <c r="I1459" i="25"/>
  <c r="I1465" i="25"/>
  <c r="S1465" i="25" s="1"/>
  <c r="I1471" i="25"/>
  <c r="I1477" i="25"/>
  <c r="I1483" i="25"/>
  <c r="I1489" i="25"/>
  <c r="I1501" i="25"/>
  <c r="I1507" i="25"/>
  <c r="S1507" i="25" s="1"/>
  <c r="I1513" i="25"/>
  <c r="I1519" i="25"/>
  <c r="I1525" i="25"/>
  <c r="I1531" i="25"/>
  <c r="I1537" i="25"/>
  <c r="I1543" i="25"/>
  <c r="S1543" i="25" s="1"/>
  <c r="I1549" i="25"/>
  <c r="I1555" i="25"/>
  <c r="I1561" i="25"/>
  <c r="I1567" i="25"/>
  <c r="I1573" i="25"/>
  <c r="I1579" i="25"/>
  <c r="S1579" i="25" s="1"/>
  <c r="I1585" i="25"/>
  <c r="I1591" i="25"/>
  <c r="I1597" i="25"/>
  <c r="I1603" i="25"/>
  <c r="I1609" i="25"/>
  <c r="I1615" i="25"/>
  <c r="S1615" i="25" s="1"/>
  <c r="I1621" i="25"/>
  <c r="I1627" i="25"/>
  <c r="I1633" i="25"/>
  <c r="I1639" i="25"/>
  <c r="I1645" i="25"/>
  <c r="I1651" i="25"/>
  <c r="S1651" i="25" s="1"/>
  <c r="I1657" i="25"/>
  <c r="I1663" i="25"/>
  <c r="I1669" i="25"/>
  <c r="I1675" i="25"/>
  <c r="I1681" i="25"/>
  <c r="I1687" i="25"/>
  <c r="S1687" i="25" s="1"/>
  <c r="I1693" i="25"/>
  <c r="I1699" i="25"/>
  <c r="I1705" i="25"/>
  <c r="I1711" i="25"/>
  <c r="I1717" i="25"/>
  <c r="I1723" i="25"/>
  <c r="S1723" i="25" s="1"/>
  <c r="I1729" i="25"/>
  <c r="I1735" i="25"/>
  <c r="I1741" i="25"/>
  <c r="I1747" i="25"/>
  <c r="I1753" i="25"/>
  <c r="I1759" i="25"/>
  <c r="S1759" i="25" s="1"/>
  <c r="I1765" i="25"/>
  <c r="I1771" i="25"/>
  <c r="I1777" i="25"/>
  <c r="I1783" i="25"/>
  <c r="I1789" i="25"/>
  <c r="I1795" i="25"/>
  <c r="S1795" i="25" s="1"/>
  <c r="I1815" i="25"/>
  <c r="I1821" i="25"/>
  <c r="I1827" i="25"/>
  <c r="I1833" i="25"/>
  <c r="I1839" i="25"/>
  <c r="I1845" i="25"/>
  <c r="S1845" i="25" s="1"/>
  <c r="I1851" i="25"/>
  <c r="I1857" i="25"/>
  <c r="I1863" i="25"/>
  <c r="I1869" i="25"/>
  <c r="I1875" i="25"/>
  <c r="I1881" i="25"/>
  <c r="S1881" i="25" s="1"/>
  <c r="I1887" i="25"/>
  <c r="I1893" i="25"/>
  <c r="I1899" i="25"/>
  <c r="I1905" i="25"/>
  <c r="I1911" i="25"/>
  <c r="I1917" i="25"/>
  <c r="S1917" i="25" s="1"/>
  <c r="I1923" i="25"/>
  <c r="I1929" i="25"/>
  <c r="I1935" i="25"/>
  <c r="I1941" i="25"/>
  <c r="I1947" i="25"/>
  <c r="I1953" i="25"/>
  <c r="S1953" i="25" s="1"/>
  <c r="I1959" i="25"/>
  <c r="I1965" i="25"/>
  <c r="I1971" i="25"/>
  <c r="I1977" i="25"/>
  <c r="I1983" i="25"/>
  <c r="I1989" i="25"/>
  <c r="S1989" i="25" s="1"/>
  <c r="I1995" i="25"/>
  <c r="I2001" i="25"/>
  <c r="I2007" i="25"/>
  <c r="I2013" i="25"/>
  <c r="I2019" i="25"/>
  <c r="I2025" i="25"/>
  <c r="S2025" i="25" s="1"/>
  <c r="I2031" i="25"/>
  <c r="I2037" i="25"/>
  <c r="I2043" i="25"/>
  <c r="I2049" i="25"/>
  <c r="I2055" i="25"/>
  <c r="I2061" i="25"/>
  <c r="S2061" i="25" s="1"/>
  <c r="I2067" i="25"/>
  <c r="I2073" i="25"/>
  <c r="I2079" i="25"/>
  <c r="I2085" i="25"/>
  <c r="I2091" i="25"/>
  <c r="I2097" i="25"/>
  <c r="S2097" i="25" s="1"/>
  <c r="I2103" i="25"/>
  <c r="I2109" i="25"/>
  <c r="I2115" i="25"/>
  <c r="I2121" i="25"/>
  <c r="I2127" i="25"/>
  <c r="I2133" i="25"/>
  <c r="S2133" i="25" s="1"/>
  <c r="I2139" i="25"/>
  <c r="I2145" i="25"/>
  <c r="I2151" i="25"/>
  <c r="I2157" i="25"/>
  <c r="I2163" i="25"/>
  <c r="I2169" i="25"/>
  <c r="S2169" i="25" s="1"/>
  <c r="I2175" i="25"/>
  <c r="I2181" i="25"/>
  <c r="I2187" i="25"/>
  <c r="I2193" i="25"/>
  <c r="I2199" i="25"/>
  <c r="I2205" i="25"/>
  <c r="S2205" i="25" s="1"/>
  <c r="I2211" i="25"/>
  <c r="I2217" i="25"/>
  <c r="I2223" i="25"/>
  <c r="I2229" i="25"/>
  <c r="I2235" i="25"/>
  <c r="I2241" i="25"/>
  <c r="S2241" i="25" s="1"/>
  <c r="I2247" i="25"/>
  <c r="I2253" i="25"/>
  <c r="I2259" i="25"/>
  <c r="I2265" i="25"/>
  <c r="I2271" i="25"/>
  <c r="I2277" i="25"/>
  <c r="S2277" i="25" s="1"/>
  <c r="I2283" i="25"/>
  <c r="I2289" i="25"/>
  <c r="I2295" i="25"/>
  <c r="I2307" i="25"/>
  <c r="I2146" i="25"/>
  <c r="I2250" i="25"/>
  <c r="S2250" i="25" s="1"/>
  <c r="I2256" i="25"/>
  <c r="I2262" i="25"/>
  <c r="I2268" i="25"/>
  <c r="I2274" i="25"/>
  <c r="I2280" i="25"/>
  <c r="I2286" i="25"/>
  <c r="S2286" i="25" s="1"/>
  <c r="I2292" i="25"/>
  <c r="I2298" i="25"/>
  <c r="I2304" i="25"/>
  <c r="I2310" i="25"/>
  <c r="I1801" i="25"/>
  <c r="I1807" i="25"/>
  <c r="I1813" i="25"/>
  <c r="I1819" i="25"/>
  <c r="I1825" i="25"/>
  <c r="I1831" i="25"/>
  <c r="I1837" i="25"/>
  <c r="I1843" i="25"/>
  <c r="I1849" i="25"/>
  <c r="I1855" i="25"/>
  <c r="I1861" i="25"/>
  <c r="I1867" i="25"/>
  <c r="I1873" i="25"/>
  <c r="I1879" i="25"/>
  <c r="I1885" i="25"/>
  <c r="I1891" i="25"/>
  <c r="I1897" i="25"/>
  <c r="I1903" i="25"/>
  <c r="I1909" i="25"/>
  <c r="I1915" i="25"/>
  <c r="I1921" i="25"/>
  <c r="I1927" i="25"/>
  <c r="I1933" i="25"/>
  <c r="I1939" i="25"/>
  <c r="I1945" i="25"/>
  <c r="I1951" i="25"/>
  <c r="I1957" i="25"/>
  <c r="I1963" i="25"/>
  <c r="I1969" i="25"/>
  <c r="I1987" i="25"/>
  <c r="I2005" i="25"/>
  <c r="I2023" i="25"/>
  <c r="I2041" i="25"/>
  <c r="I2059" i="25"/>
  <c r="I2077" i="25"/>
  <c r="I2095" i="25"/>
  <c r="I2113" i="25"/>
  <c r="I2131" i="25"/>
  <c r="S2131" i="25" s="1"/>
  <c r="I2149" i="25"/>
  <c r="I2167" i="25"/>
  <c r="I2185" i="25"/>
  <c r="I2203" i="25"/>
  <c r="I2221" i="25"/>
  <c r="I717" i="25"/>
  <c r="S717" i="25" s="1"/>
  <c r="I716" i="25"/>
  <c r="I1149" i="25"/>
  <c r="I1148" i="25"/>
  <c r="I1581" i="25"/>
  <c r="I1580" i="25"/>
  <c r="I12" i="25"/>
  <c r="S12" i="25" s="1"/>
  <c r="I10" i="25"/>
  <c r="I17" i="25"/>
  <c r="I23" i="25"/>
  <c r="I29" i="25"/>
  <c r="I35" i="25"/>
  <c r="I41" i="25"/>
  <c r="S41" i="25" s="1"/>
  <c r="I47" i="25"/>
  <c r="I53" i="25"/>
  <c r="I59" i="25"/>
  <c r="I65" i="25"/>
  <c r="I71" i="25"/>
  <c r="I77" i="25"/>
  <c r="S77" i="25" s="1"/>
  <c r="I83" i="25"/>
  <c r="I89" i="25"/>
  <c r="I95" i="25"/>
  <c r="I101" i="25"/>
  <c r="I107" i="25"/>
  <c r="I113" i="25"/>
  <c r="S113" i="25" s="1"/>
  <c r="I119" i="25"/>
  <c r="I125" i="25"/>
  <c r="I131" i="25"/>
  <c r="I137" i="25"/>
  <c r="I143" i="25"/>
  <c r="I149" i="25"/>
  <c r="S149" i="25" s="1"/>
  <c r="I155" i="25"/>
  <c r="I161" i="25"/>
  <c r="I167" i="25"/>
  <c r="I173" i="25"/>
  <c r="I179" i="25"/>
  <c r="I185" i="25"/>
  <c r="S185" i="25" s="1"/>
  <c r="I191" i="25"/>
  <c r="I197" i="25"/>
  <c r="I203" i="25"/>
  <c r="I209" i="25"/>
  <c r="I215" i="25"/>
  <c r="I221" i="25"/>
  <c r="S221" i="25" s="1"/>
  <c r="I227" i="25"/>
  <c r="I233" i="25"/>
  <c r="I239" i="25"/>
  <c r="I245" i="25"/>
  <c r="I251" i="25"/>
  <c r="I257" i="25"/>
  <c r="S257" i="25" s="1"/>
  <c r="I263" i="25"/>
  <c r="I269" i="25"/>
  <c r="I275" i="25"/>
  <c r="I281" i="25"/>
  <c r="I287" i="25"/>
  <c r="I293" i="25"/>
  <c r="S293" i="25" s="1"/>
  <c r="I299" i="25"/>
  <c r="I305" i="25"/>
  <c r="I311" i="25"/>
  <c r="I317" i="25"/>
  <c r="I323" i="25"/>
  <c r="I329" i="25"/>
  <c r="S329" i="25" s="1"/>
  <c r="I335" i="25"/>
  <c r="I341" i="25"/>
  <c r="I347" i="25"/>
  <c r="I11" i="25"/>
  <c r="I18" i="25"/>
  <c r="I24" i="25"/>
  <c r="S24" i="25" s="1"/>
  <c r="I30" i="25"/>
  <c r="I36" i="25"/>
  <c r="I42" i="25"/>
  <c r="I48" i="25"/>
  <c r="I54" i="25"/>
  <c r="I60" i="25"/>
  <c r="S60" i="25" s="1"/>
  <c r="I66" i="25"/>
  <c r="I72" i="25"/>
  <c r="I78" i="25"/>
  <c r="I84" i="25"/>
  <c r="I90" i="25"/>
  <c r="I96" i="25"/>
  <c r="S96" i="25" s="1"/>
  <c r="I102" i="25"/>
  <c r="I108" i="25"/>
  <c r="I114" i="25"/>
  <c r="I120" i="25"/>
  <c r="I126" i="25"/>
  <c r="I132" i="25"/>
  <c r="S132" i="25" s="1"/>
  <c r="I138" i="25"/>
  <c r="I144" i="25"/>
  <c r="I150" i="25"/>
  <c r="I156" i="25"/>
  <c r="I162" i="25"/>
  <c r="I168" i="25"/>
  <c r="S168" i="25" s="1"/>
  <c r="I174" i="25"/>
  <c r="I180" i="25"/>
  <c r="I186" i="25"/>
  <c r="I192" i="25"/>
  <c r="I198" i="25"/>
  <c r="I204" i="25"/>
  <c r="S204" i="25" s="1"/>
  <c r="I210" i="25"/>
  <c r="I216" i="25"/>
  <c r="I222" i="25"/>
  <c r="I228" i="25"/>
  <c r="I234" i="25"/>
  <c r="I240" i="25"/>
  <c r="S240" i="25" s="1"/>
  <c r="I246" i="25"/>
  <c r="I252" i="25"/>
  <c r="I258" i="25"/>
  <c r="I264" i="25"/>
  <c r="I270" i="25"/>
  <c r="I276" i="25"/>
  <c r="S276" i="25" s="1"/>
  <c r="I282" i="25"/>
  <c r="I288" i="25"/>
  <c r="I294" i="25"/>
  <c r="I300" i="25"/>
  <c r="I306" i="25"/>
  <c r="I312" i="25"/>
  <c r="S312" i="25" s="1"/>
  <c r="I318" i="25"/>
  <c r="I324" i="25"/>
  <c r="I330" i="25"/>
  <c r="I336" i="25"/>
  <c r="I342" i="25"/>
  <c r="I348" i="25"/>
  <c r="S348" i="25" s="1"/>
  <c r="I354" i="25"/>
  <c r="I360" i="25"/>
  <c r="I366" i="25"/>
  <c r="I372" i="25"/>
  <c r="I378" i="25"/>
  <c r="I384" i="25"/>
  <c r="S384" i="25" s="1"/>
  <c r="I390" i="25"/>
  <c r="I396" i="25"/>
  <c r="I402" i="25"/>
  <c r="I408" i="25"/>
  <c r="I414" i="25"/>
  <c r="I420" i="25"/>
  <c r="S420" i="25" s="1"/>
  <c r="I426" i="25"/>
  <c r="I432" i="25"/>
  <c r="I438" i="25"/>
  <c r="I444" i="25"/>
  <c r="I450" i="25"/>
  <c r="I456" i="25"/>
  <c r="S456" i="25" s="1"/>
  <c r="I462" i="25"/>
  <c r="I468" i="25"/>
  <c r="I474" i="25"/>
  <c r="I480" i="25"/>
  <c r="I486" i="25"/>
  <c r="I492" i="25"/>
  <c r="S492" i="25" s="1"/>
  <c r="I498" i="25"/>
  <c r="I504" i="25"/>
  <c r="I510" i="25"/>
  <c r="I516" i="25"/>
  <c r="I522" i="25"/>
  <c r="I528" i="25"/>
  <c r="S528" i="25" s="1"/>
  <c r="I534" i="25"/>
  <c r="I540" i="25"/>
  <c r="I546" i="25"/>
  <c r="I552" i="25"/>
  <c r="I558" i="25"/>
  <c r="I570" i="25"/>
  <c r="S570" i="25" s="1"/>
  <c r="I582" i="25"/>
  <c r="I594" i="25"/>
  <c r="I606" i="25"/>
  <c r="I618" i="25"/>
  <c r="I630" i="25"/>
  <c r="I642" i="25"/>
  <c r="S642" i="25" s="1"/>
  <c r="I654" i="25"/>
  <c r="I666" i="25"/>
  <c r="I678" i="25"/>
  <c r="I690" i="25"/>
  <c r="I702" i="25"/>
  <c r="I774" i="25"/>
  <c r="S774" i="25" s="1"/>
  <c r="I846" i="25"/>
  <c r="I918" i="25"/>
  <c r="I990" i="25"/>
  <c r="I1062" i="25"/>
  <c r="I1134" i="25"/>
  <c r="I1206" i="25"/>
  <c r="S1206" i="25" s="1"/>
  <c r="I1278" i="25"/>
  <c r="I1350" i="25"/>
  <c r="I1422" i="25"/>
  <c r="I1566" i="25"/>
  <c r="I1638" i="25"/>
  <c r="I1495" i="25"/>
  <c r="S1495" i="25" s="1"/>
  <c r="I1494" i="25"/>
  <c r="I14" i="25"/>
  <c r="I20" i="25"/>
  <c r="I26" i="25"/>
  <c r="I32" i="25"/>
  <c r="I38" i="25"/>
  <c r="I44" i="25"/>
  <c r="I50" i="25"/>
  <c r="I56" i="25"/>
  <c r="I62" i="25"/>
  <c r="I68" i="25"/>
  <c r="I74" i="25"/>
  <c r="I80" i="25"/>
  <c r="I92" i="25"/>
  <c r="I110" i="25"/>
  <c r="I128" i="25"/>
  <c r="I146" i="25"/>
  <c r="I164" i="25"/>
  <c r="S164" i="25" s="1"/>
  <c r="I788" i="25"/>
  <c r="I860" i="25"/>
  <c r="I932" i="25"/>
  <c r="I1004" i="25"/>
  <c r="I1076" i="25"/>
  <c r="I1220" i="25"/>
  <c r="S1220" i="25" s="1"/>
  <c r="I1292" i="25"/>
  <c r="I1364" i="25"/>
  <c r="I1436" i="25"/>
  <c r="I1508" i="25"/>
  <c r="I1652" i="25"/>
  <c r="I86" i="25"/>
  <c r="S86" i="25" s="1"/>
  <c r="I98" i="25"/>
  <c r="I104" i="25"/>
  <c r="I116" i="25"/>
  <c r="I122" i="25"/>
  <c r="I134" i="25"/>
  <c r="I140" i="25"/>
  <c r="S140" i="25" s="1"/>
  <c r="I152" i="25"/>
  <c r="I158" i="25"/>
  <c r="I170" i="25"/>
  <c r="I176" i="25"/>
  <c r="I182" i="25"/>
  <c r="I188" i="25"/>
  <c r="S188" i="25" s="1"/>
  <c r="I194" i="25"/>
  <c r="I200" i="25"/>
  <c r="I206" i="25"/>
  <c r="I212" i="25"/>
  <c r="I218" i="25"/>
  <c r="I224" i="25"/>
  <c r="S224" i="25" s="1"/>
  <c r="I230" i="25"/>
  <c r="I236" i="25"/>
  <c r="I242" i="25"/>
  <c r="I248" i="25"/>
  <c r="I254" i="25"/>
  <c r="I260" i="25"/>
  <c r="S260" i="25" s="1"/>
  <c r="I266" i="25"/>
  <c r="I272" i="25"/>
  <c r="I278" i="25"/>
  <c r="I284" i="25"/>
  <c r="I290" i="25"/>
  <c r="I296" i="25"/>
  <c r="S296" i="25" s="1"/>
  <c r="I302" i="25"/>
  <c r="I308" i="25"/>
  <c r="I314" i="25"/>
  <c r="I320" i="25"/>
  <c r="I326" i="25"/>
  <c r="I332" i="25"/>
  <c r="S332" i="25" s="1"/>
  <c r="I338" i="25"/>
  <c r="I344" i="25"/>
  <c r="I350" i="25"/>
  <c r="I356" i="25"/>
  <c r="I362" i="25"/>
  <c r="I368" i="25"/>
  <c r="S368" i="25" s="1"/>
  <c r="I374" i="25"/>
  <c r="I380" i="25"/>
  <c r="I386" i="25"/>
  <c r="I392" i="25"/>
  <c r="I398" i="25"/>
  <c r="I404" i="25"/>
  <c r="S404" i="25" s="1"/>
  <c r="I410" i="25"/>
  <c r="I416" i="25"/>
  <c r="I422" i="25"/>
  <c r="I428" i="25"/>
  <c r="I434" i="25"/>
  <c r="I440" i="25"/>
  <c r="I446" i="25"/>
  <c r="I452" i="25"/>
  <c r="I458" i="25"/>
  <c r="I464" i="25"/>
  <c r="I470" i="25"/>
  <c r="I476" i="25"/>
  <c r="I482" i="25"/>
  <c r="I488" i="25"/>
  <c r="I494" i="25"/>
  <c r="I500" i="25"/>
  <c r="I506" i="25"/>
  <c r="I512" i="25"/>
  <c r="I518" i="25"/>
  <c r="I524" i="25"/>
  <c r="I530" i="25"/>
  <c r="I536" i="25"/>
  <c r="I542" i="25"/>
  <c r="I548" i="25"/>
  <c r="I554" i="25"/>
  <c r="I560" i="25"/>
  <c r="I566" i="25"/>
  <c r="I572" i="25"/>
  <c r="I578" i="25"/>
  <c r="I584" i="25"/>
  <c r="I590" i="25"/>
  <c r="I596" i="25"/>
  <c r="I602" i="25"/>
  <c r="I608" i="25"/>
  <c r="I614" i="25"/>
  <c r="I620" i="25"/>
  <c r="I626" i="25"/>
  <c r="I632" i="25"/>
  <c r="I638" i="25"/>
  <c r="I644" i="25"/>
  <c r="I650" i="25"/>
  <c r="I656" i="25"/>
  <c r="I662" i="25"/>
  <c r="I668" i="25"/>
  <c r="I674" i="25"/>
  <c r="I680" i="25"/>
  <c r="I686" i="25"/>
  <c r="I692" i="25"/>
  <c r="I698" i="25"/>
  <c r="I704" i="25"/>
  <c r="I710" i="25"/>
  <c r="I722" i="25"/>
  <c r="I728" i="25"/>
  <c r="I734" i="25"/>
  <c r="S734" i="25" s="1"/>
  <c r="I740" i="25"/>
  <c r="I746" i="25"/>
  <c r="I752" i="25"/>
  <c r="I758" i="25"/>
  <c r="I764" i="25"/>
  <c r="I770" i="25"/>
  <c r="S770" i="25" s="1"/>
  <c r="I776" i="25"/>
  <c r="I782" i="25"/>
  <c r="I794" i="25"/>
  <c r="I800" i="25"/>
  <c r="I806" i="25"/>
  <c r="I812" i="25"/>
  <c r="S812" i="25" s="1"/>
  <c r="I818" i="25"/>
  <c r="I824" i="25"/>
  <c r="I830" i="25"/>
  <c r="I836" i="25"/>
  <c r="I842" i="25"/>
  <c r="I848" i="25"/>
  <c r="S848" i="25" s="1"/>
  <c r="I854" i="25"/>
  <c r="I866" i="25"/>
  <c r="I872" i="25"/>
  <c r="I878" i="25"/>
  <c r="I884" i="25"/>
  <c r="I890" i="25"/>
  <c r="S890" i="25" s="1"/>
  <c r="I896" i="25"/>
  <c r="I902" i="25"/>
  <c r="I908" i="25"/>
  <c r="I914" i="25"/>
  <c r="I920" i="25"/>
  <c r="I926" i="25"/>
  <c r="S926" i="25" s="1"/>
  <c r="I938" i="25"/>
  <c r="I944" i="25"/>
  <c r="I950" i="25"/>
  <c r="I956" i="25"/>
  <c r="I962" i="25"/>
  <c r="I968" i="25"/>
  <c r="S968" i="25" s="1"/>
  <c r="I974" i="25"/>
  <c r="I980" i="25"/>
  <c r="I986" i="25"/>
  <c r="I992" i="25"/>
  <c r="I998" i="25"/>
  <c r="I1010" i="25"/>
  <c r="S1010" i="25" s="1"/>
  <c r="I1016" i="25"/>
  <c r="I1022" i="25"/>
  <c r="I1028" i="25"/>
  <c r="I1034" i="25"/>
  <c r="I1040" i="25"/>
  <c r="I1046" i="25"/>
  <c r="S1046" i="25" s="1"/>
  <c r="I1052" i="25"/>
  <c r="I1058" i="25"/>
  <c r="I1064" i="25"/>
  <c r="I1070" i="25"/>
  <c r="I1082" i="25"/>
  <c r="I1088" i="25"/>
  <c r="S1088" i="25" s="1"/>
  <c r="I1094" i="25"/>
  <c r="I1100" i="25"/>
  <c r="I1106" i="25"/>
  <c r="I1112" i="25"/>
  <c r="I1118" i="25"/>
  <c r="I1124" i="25"/>
  <c r="S1124" i="25" s="1"/>
  <c r="I1130" i="25"/>
  <c r="I1136" i="25"/>
  <c r="I1142" i="25"/>
  <c r="I1154" i="25"/>
  <c r="I1160" i="25"/>
  <c r="I1166" i="25"/>
  <c r="I1172" i="25"/>
  <c r="I1178" i="25"/>
  <c r="I1184" i="25"/>
  <c r="I1190" i="25"/>
  <c r="I1196" i="25"/>
  <c r="I1202" i="25"/>
  <c r="I1208" i="25"/>
  <c r="I1214" i="25"/>
  <c r="I1226" i="25"/>
  <c r="I1232" i="25"/>
  <c r="I1238" i="25"/>
  <c r="I1244" i="25"/>
  <c r="S1244" i="25" s="1"/>
  <c r="I1250" i="25"/>
  <c r="I1256" i="25"/>
  <c r="I1262" i="25"/>
  <c r="I1268" i="25"/>
  <c r="I1274" i="25"/>
  <c r="I1280" i="25"/>
  <c r="S1280" i="25" s="1"/>
  <c r="I1286" i="25"/>
  <c r="I1298" i="25"/>
  <c r="I1304" i="25"/>
  <c r="I1310" i="25"/>
  <c r="I1316" i="25"/>
  <c r="I1322" i="25"/>
  <c r="S1322" i="25" s="1"/>
  <c r="I1328" i="25"/>
  <c r="I1334" i="25"/>
  <c r="I1340" i="25"/>
  <c r="I1346" i="25"/>
  <c r="I1352" i="25"/>
  <c r="I1358" i="25"/>
  <c r="S1358" i="25" s="1"/>
  <c r="I1370" i="25"/>
  <c r="I1376" i="25"/>
  <c r="I1382" i="25"/>
  <c r="I1388" i="25"/>
  <c r="I1394" i="25"/>
  <c r="I1400" i="25"/>
  <c r="S1400" i="25" s="1"/>
  <c r="I1406" i="25"/>
  <c r="I1412" i="25"/>
  <c r="I1418" i="25"/>
  <c r="I1424" i="25"/>
  <c r="I1430" i="25"/>
  <c r="I1442" i="25"/>
  <c r="S1442" i="25" s="1"/>
  <c r="I1448" i="25"/>
  <c r="I1454" i="25"/>
  <c r="I1460" i="25"/>
  <c r="I1466" i="25"/>
  <c r="I1472" i="25"/>
  <c r="I1478" i="25"/>
  <c r="S1478" i="25" s="1"/>
  <c r="I1484" i="25"/>
  <c r="I1490" i="25"/>
  <c r="I1496" i="25"/>
  <c r="I1502" i="25"/>
  <c r="I1514" i="25"/>
  <c r="I1520" i="25"/>
  <c r="S1520" i="25" s="1"/>
  <c r="I1526" i="25"/>
  <c r="I1532" i="25"/>
  <c r="I1538" i="25"/>
  <c r="I1544" i="25"/>
  <c r="I1550" i="25"/>
  <c r="I1556" i="25"/>
  <c r="S1556" i="25" s="1"/>
  <c r="I1562" i="25"/>
  <c r="I1568" i="25"/>
  <c r="I1574" i="25"/>
  <c r="I1586" i="25"/>
  <c r="I1592" i="25"/>
  <c r="I1598" i="25"/>
  <c r="I1604" i="25"/>
  <c r="I1610" i="25"/>
  <c r="I1616" i="25"/>
  <c r="I1622" i="25"/>
  <c r="I1628" i="25"/>
  <c r="I1634" i="25"/>
  <c r="I1640" i="25"/>
  <c r="I1646" i="25"/>
  <c r="I1658" i="25"/>
  <c r="I1664" i="25"/>
  <c r="I1670" i="25"/>
  <c r="I1676" i="25"/>
  <c r="S1676" i="25" s="1"/>
  <c r="I1682" i="25"/>
  <c r="I1688" i="25"/>
  <c r="I1694" i="25"/>
  <c r="I1700" i="25"/>
  <c r="I1706" i="25"/>
  <c r="I1712" i="25"/>
  <c r="S1712" i="25" s="1"/>
  <c r="I1718" i="25"/>
  <c r="I1724" i="25"/>
  <c r="I1730" i="25"/>
  <c r="I1736" i="25"/>
  <c r="I1742" i="25"/>
  <c r="I1748" i="25"/>
  <c r="S1748" i="25" s="1"/>
  <c r="I1754" i="25"/>
  <c r="I1760" i="25"/>
  <c r="I1766" i="25"/>
  <c r="I1772" i="25"/>
  <c r="I1778" i="25"/>
  <c r="I1784" i="25"/>
  <c r="S1784" i="25" s="1"/>
  <c r="I1790" i="25"/>
  <c r="I1796" i="25"/>
  <c r="I1802" i="25"/>
  <c r="I1808" i="25"/>
  <c r="I1814" i="25"/>
  <c r="I1820" i="25"/>
  <c r="S1820" i="25" s="1"/>
  <c r="I1826" i="25"/>
  <c r="I1832" i="25"/>
  <c r="I1838" i="25"/>
  <c r="I1844" i="25"/>
  <c r="I1850" i="25"/>
  <c r="I1856" i="25"/>
  <c r="S1856" i="25" s="1"/>
  <c r="I1862" i="25"/>
  <c r="I1868" i="25"/>
  <c r="I1874" i="25"/>
  <c r="I1880" i="25"/>
  <c r="I1886" i="25"/>
  <c r="I1892" i="25"/>
  <c r="S1892" i="25" s="1"/>
  <c r="I1898" i="25"/>
  <c r="I1904" i="25"/>
  <c r="I1910" i="25"/>
  <c r="I1916" i="25"/>
  <c r="I1922" i="25"/>
  <c r="I1928" i="25"/>
  <c r="S1928" i="25" s="1"/>
  <c r="I1934" i="25"/>
  <c r="I1940" i="25"/>
  <c r="I1946" i="25"/>
  <c r="I1952" i="25"/>
  <c r="I1958" i="25"/>
  <c r="I1964" i="25"/>
  <c r="S1964" i="25" s="1"/>
  <c r="I1970" i="25"/>
  <c r="I1976" i="25"/>
  <c r="I1982" i="25"/>
  <c r="I1988" i="25"/>
  <c r="I1994" i="25"/>
  <c r="I2000" i="25"/>
  <c r="S2000" i="25" s="1"/>
  <c r="I2006" i="25"/>
  <c r="I2012" i="25"/>
  <c r="I2018" i="25"/>
  <c r="I2024" i="25"/>
  <c r="I2030" i="25"/>
  <c r="I2036" i="25"/>
  <c r="S2036" i="25" s="1"/>
  <c r="I2042" i="25"/>
  <c r="I2048" i="25"/>
  <c r="I2054" i="25"/>
  <c r="I2060" i="25"/>
  <c r="I2066" i="25"/>
  <c r="I2072" i="25"/>
  <c r="S2072" i="25" s="1"/>
  <c r="I2078" i="25"/>
  <c r="I2084" i="25"/>
  <c r="I2090" i="25"/>
  <c r="I2096" i="25"/>
  <c r="I2102" i="25"/>
  <c r="I2108" i="25"/>
  <c r="S2108" i="25" s="1"/>
  <c r="I2114" i="25"/>
  <c r="I2120" i="25"/>
  <c r="I2126" i="25"/>
  <c r="I2132" i="25"/>
  <c r="I2138" i="25"/>
  <c r="I2144" i="25"/>
  <c r="S2144" i="25" s="1"/>
  <c r="I2150" i="25"/>
  <c r="I2156" i="25"/>
  <c r="I2162" i="25"/>
  <c r="I2168" i="25"/>
  <c r="I2174" i="25"/>
  <c r="I2180" i="25"/>
  <c r="S2180" i="25" s="1"/>
  <c r="I2186" i="25"/>
  <c r="I2192" i="25"/>
  <c r="I2198" i="25"/>
  <c r="I2204" i="25"/>
  <c r="I2210" i="25"/>
  <c r="I2216" i="25"/>
  <c r="S2216" i="25" s="1"/>
  <c r="I2222" i="25"/>
  <c r="I2228" i="25"/>
  <c r="I2234" i="25"/>
  <c r="I2240" i="25"/>
  <c r="I2239" i="25"/>
  <c r="I2246" i="25"/>
  <c r="I2252" i="25"/>
  <c r="I2258" i="25"/>
  <c r="I2257" i="25"/>
  <c r="I2264" i="25"/>
  <c r="I2270" i="25"/>
  <c r="I2276" i="25"/>
  <c r="S2276" i="25" s="1"/>
  <c r="I2275" i="25"/>
  <c r="I2282" i="25"/>
  <c r="I2288" i="25"/>
  <c r="I2294" i="25"/>
  <c r="I2293" i="25"/>
  <c r="I2140" i="25"/>
  <c r="S2140" i="25" s="1"/>
  <c r="I353" i="25"/>
  <c r="I359" i="25"/>
  <c r="I365" i="25"/>
  <c r="I371" i="25"/>
  <c r="I377" i="25"/>
  <c r="S377" i="25" s="1"/>
  <c r="I383" i="25"/>
  <c r="S383" i="25" s="1"/>
  <c r="I389" i="25"/>
  <c r="I395" i="25"/>
  <c r="I401" i="25"/>
  <c r="I407" i="25"/>
  <c r="I413" i="25"/>
  <c r="I419" i="25"/>
  <c r="S419" i="25" s="1"/>
  <c r="I425" i="25"/>
  <c r="I431" i="25"/>
  <c r="I437" i="25"/>
  <c r="I443" i="25"/>
  <c r="I449" i="25"/>
  <c r="I455" i="25"/>
  <c r="S455" i="25" s="1"/>
  <c r="I461" i="25"/>
  <c r="I467" i="25"/>
  <c r="S467" i="25" s="1"/>
  <c r="I473" i="25"/>
  <c r="I479" i="25"/>
  <c r="I485" i="25"/>
  <c r="I491" i="25"/>
  <c r="S491" i="25" s="1"/>
  <c r="I497" i="25"/>
  <c r="I503" i="25"/>
  <c r="I509" i="25"/>
  <c r="I515" i="25"/>
  <c r="I521" i="25"/>
  <c r="I527" i="25"/>
  <c r="S527" i="25" s="1"/>
  <c r="I533" i="25"/>
  <c r="I539" i="25"/>
  <c r="I545" i="25"/>
  <c r="I551" i="25"/>
  <c r="I557" i="25"/>
  <c r="I563" i="25"/>
  <c r="S563" i="25" s="1"/>
  <c r="I569" i="25"/>
  <c r="I575" i="25"/>
  <c r="I581" i="25"/>
  <c r="I587" i="25"/>
  <c r="I593" i="25"/>
  <c r="S593" i="25" s="1"/>
  <c r="I599" i="25"/>
  <c r="S599" i="25" s="1"/>
  <c r="I605" i="25"/>
  <c r="I611" i="25"/>
  <c r="I617" i="25"/>
  <c r="I623" i="25"/>
  <c r="I629" i="25"/>
  <c r="I635" i="25"/>
  <c r="S635" i="25" s="1"/>
  <c r="I641" i="25"/>
  <c r="I647" i="25"/>
  <c r="I653" i="25"/>
  <c r="I659" i="25"/>
  <c r="I665" i="25"/>
  <c r="I671" i="25"/>
  <c r="S671" i="25" s="1"/>
  <c r="I677" i="25"/>
  <c r="I683" i="25"/>
  <c r="S683" i="25" s="1"/>
  <c r="I689" i="25"/>
  <c r="I695" i="25"/>
  <c r="I701" i="25"/>
  <c r="I707" i="25"/>
  <c r="S707" i="25" s="1"/>
  <c r="I713" i="25"/>
  <c r="I719" i="25"/>
  <c r="I725" i="25"/>
  <c r="I731" i="25"/>
  <c r="I737" i="25"/>
  <c r="I743" i="25"/>
  <c r="S743" i="25" s="1"/>
  <c r="I749" i="25"/>
  <c r="I755" i="25"/>
  <c r="I761" i="25"/>
  <c r="I767" i="25"/>
  <c r="I773" i="25"/>
  <c r="I779" i="25"/>
  <c r="S779" i="25" s="1"/>
  <c r="I785" i="25"/>
  <c r="I791" i="25"/>
  <c r="I797" i="25"/>
  <c r="I803" i="25"/>
  <c r="I809" i="25"/>
  <c r="S809" i="25" s="1"/>
  <c r="I815" i="25"/>
  <c r="S815" i="25" s="1"/>
  <c r="I821" i="25"/>
  <c r="I827" i="25"/>
  <c r="I833" i="25"/>
  <c r="I839" i="25"/>
  <c r="I845" i="25"/>
  <c r="I851" i="25"/>
  <c r="S851" i="25" s="1"/>
  <c r="I857" i="25"/>
  <c r="I863" i="25"/>
  <c r="I869" i="25"/>
  <c r="I875" i="25"/>
  <c r="I881" i="25"/>
  <c r="I887" i="25"/>
  <c r="S887" i="25" s="1"/>
  <c r="I893" i="25"/>
  <c r="I899" i="25"/>
  <c r="S899" i="25" s="1"/>
  <c r="I905" i="25"/>
  <c r="I911" i="25"/>
  <c r="I917" i="25"/>
  <c r="I923" i="25"/>
  <c r="S923" i="25" s="1"/>
  <c r="I929" i="25"/>
  <c r="I935" i="25"/>
  <c r="I941" i="25"/>
  <c r="I947" i="25"/>
  <c r="I953" i="25"/>
  <c r="I959" i="25"/>
  <c r="S959" i="25" s="1"/>
  <c r="I965" i="25"/>
  <c r="I971" i="25"/>
  <c r="I977" i="25"/>
  <c r="I983" i="25"/>
  <c r="I989" i="25"/>
  <c r="I995" i="25"/>
  <c r="S995" i="25" s="1"/>
  <c r="I1001" i="25"/>
  <c r="I1007" i="25"/>
  <c r="I1013" i="25"/>
  <c r="I1019" i="25"/>
  <c r="I1025" i="25"/>
  <c r="S1025" i="25" s="1"/>
  <c r="I1031" i="25"/>
  <c r="S1031" i="25" s="1"/>
  <c r="I1037" i="25"/>
  <c r="I1043" i="25"/>
  <c r="I1049" i="25"/>
  <c r="I1055" i="25"/>
  <c r="I1061" i="25"/>
  <c r="I1067" i="25"/>
  <c r="S1067" i="25" s="1"/>
  <c r="I1073" i="25"/>
  <c r="I1079" i="25"/>
  <c r="S1079" i="25" s="1"/>
  <c r="I1085" i="25"/>
  <c r="I1091" i="25"/>
  <c r="I1097" i="25"/>
  <c r="I1103" i="25"/>
  <c r="S1103" i="25" s="1"/>
  <c r="I1109" i="25"/>
  <c r="I1115" i="25"/>
  <c r="I1121" i="25"/>
  <c r="I1127" i="25"/>
  <c r="I1133" i="25"/>
  <c r="I1139" i="25"/>
  <c r="S1139" i="25" s="1"/>
  <c r="I1145" i="25"/>
  <c r="I1151" i="25"/>
  <c r="I1157" i="25"/>
  <c r="I1163" i="25"/>
  <c r="I1169" i="25"/>
  <c r="I1175" i="25"/>
  <c r="S1175" i="25" s="1"/>
  <c r="I1181" i="25"/>
  <c r="I1187" i="25"/>
  <c r="I1193" i="25"/>
  <c r="I1199" i="25"/>
  <c r="I1205" i="25"/>
  <c r="S1205" i="25" s="1"/>
  <c r="I1211" i="25"/>
  <c r="S1211" i="25" s="1"/>
  <c r="I1217" i="25"/>
  <c r="I1223" i="25"/>
  <c r="I1229" i="25"/>
  <c r="I1235" i="25"/>
  <c r="I1241" i="25"/>
  <c r="I1247" i="25"/>
  <c r="S1247" i="25" s="1"/>
  <c r="I1253" i="25"/>
  <c r="I1259" i="25"/>
  <c r="S1259" i="25" s="1"/>
  <c r="I1265" i="25"/>
  <c r="I1271" i="25"/>
  <c r="I1277" i="25"/>
  <c r="I1283" i="25"/>
  <c r="S1283" i="25" s="1"/>
  <c r="I1289" i="25"/>
  <c r="I1295" i="25"/>
  <c r="I1301" i="25"/>
  <c r="I1307" i="25"/>
  <c r="I1313" i="25"/>
  <c r="I1319" i="25"/>
  <c r="S1319" i="25" s="1"/>
  <c r="I1325" i="25"/>
  <c r="I1331" i="25"/>
  <c r="I1337" i="25"/>
  <c r="I1343" i="25"/>
  <c r="I1349" i="25"/>
  <c r="I1355" i="25"/>
  <c r="S1355" i="25" s="1"/>
  <c r="I1361" i="25"/>
  <c r="I1367" i="25"/>
  <c r="I1373" i="25"/>
  <c r="I1379" i="25"/>
  <c r="I1385" i="25"/>
  <c r="S1385" i="25" s="1"/>
  <c r="I1391" i="25"/>
  <c r="S1391" i="25" s="1"/>
  <c r="I1397" i="25"/>
  <c r="I1403" i="25"/>
  <c r="I1409" i="25"/>
  <c r="I1415" i="25"/>
  <c r="I1421" i="25"/>
  <c r="I1427" i="25"/>
  <c r="S1427" i="25" s="1"/>
  <c r="I1433" i="25"/>
  <c r="I1439" i="25"/>
  <c r="I1445" i="25"/>
  <c r="I1451" i="25"/>
  <c r="I1457" i="25"/>
  <c r="I1463" i="25"/>
  <c r="S1463" i="25" s="1"/>
  <c r="I1469" i="25"/>
  <c r="I1475" i="25"/>
  <c r="S1475" i="25" s="1"/>
  <c r="I1481" i="25"/>
  <c r="I1487" i="25"/>
  <c r="I1493" i="25"/>
  <c r="I1499" i="25"/>
  <c r="S1499" i="25" s="1"/>
  <c r="I1505" i="25"/>
  <c r="I1511" i="25"/>
  <c r="I1517" i="25"/>
  <c r="I1523" i="25"/>
  <c r="I1529" i="25"/>
  <c r="I1535" i="25"/>
  <c r="S1535" i="25" s="1"/>
  <c r="I1541" i="25"/>
  <c r="I1547" i="25"/>
  <c r="I1553" i="25"/>
  <c r="I1559" i="25"/>
  <c r="I1565" i="25"/>
  <c r="I1571" i="25"/>
  <c r="S1571" i="25" s="1"/>
  <c r="I1577" i="25"/>
  <c r="I1583" i="25"/>
  <c r="I1589" i="25"/>
  <c r="I1595" i="25"/>
  <c r="I1601" i="25"/>
  <c r="S1601" i="25" s="1"/>
  <c r="I1607" i="25"/>
  <c r="S1607" i="25" s="1"/>
  <c r="I1613" i="25"/>
  <c r="I1619" i="25"/>
  <c r="I1625" i="25"/>
  <c r="I1631" i="25"/>
  <c r="I1637" i="25"/>
  <c r="I1643" i="25"/>
  <c r="S1643" i="25" s="1"/>
  <c r="I1649" i="25"/>
  <c r="I1655" i="25"/>
  <c r="I1661" i="25"/>
  <c r="I1667" i="25"/>
  <c r="I1673" i="25"/>
  <c r="I1679" i="25"/>
  <c r="S1679" i="25" s="1"/>
  <c r="I1685" i="25"/>
  <c r="I1691" i="25"/>
  <c r="S1691" i="25" s="1"/>
  <c r="I1697" i="25"/>
  <c r="I1703" i="25"/>
  <c r="I1709" i="25"/>
  <c r="I1715" i="25"/>
  <c r="S1715" i="25" s="1"/>
  <c r="I1721" i="25"/>
  <c r="I1727" i="25"/>
  <c r="I1733" i="25"/>
  <c r="I1739" i="25"/>
  <c r="I1745" i="25"/>
  <c r="I1751" i="25"/>
  <c r="S1751" i="25" s="1"/>
  <c r="I1757" i="25"/>
  <c r="I1763" i="25"/>
  <c r="I1769" i="25"/>
  <c r="I1775" i="25"/>
  <c r="I1781" i="25"/>
  <c r="I1787" i="25"/>
  <c r="S1787" i="25" s="1"/>
  <c r="I1793" i="25"/>
  <c r="I1799" i="25"/>
  <c r="I1805" i="25"/>
  <c r="I1811" i="25"/>
  <c r="I1817" i="25"/>
  <c r="S1817" i="25" s="1"/>
  <c r="I1823" i="25"/>
  <c r="S1823" i="25" s="1"/>
  <c r="I1829" i="25"/>
  <c r="I1835" i="25"/>
  <c r="I1841" i="25"/>
  <c r="I1847" i="25"/>
  <c r="I1853" i="25"/>
  <c r="I1859" i="25"/>
  <c r="S1859" i="25" s="1"/>
  <c r="I1865" i="25"/>
  <c r="S1865" i="25" s="1"/>
  <c r="I1871" i="25"/>
  <c r="I1877" i="25"/>
  <c r="I1883" i="25"/>
  <c r="I1889" i="25"/>
  <c r="I1895" i="25"/>
  <c r="S1895" i="25" s="1"/>
  <c r="I1901" i="25"/>
  <c r="I1907" i="25"/>
  <c r="S1907" i="25" s="1"/>
  <c r="I1913" i="25"/>
  <c r="I1919" i="25"/>
  <c r="I1925" i="25"/>
  <c r="I1931" i="25"/>
  <c r="S1931" i="25" s="1"/>
  <c r="I1937" i="25"/>
  <c r="I1943" i="25"/>
  <c r="I1949" i="25"/>
  <c r="I1955" i="25"/>
  <c r="I1961" i="25"/>
  <c r="I1967" i="25"/>
  <c r="S1967" i="25" s="1"/>
  <c r="I1973" i="25"/>
  <c r="I1979" i="25"/>
  <c r="S1979" i="25" s="1"/>
  <c r="I1985" i="25"/>
  <c r="I1991" i="25"/>
  <c r="I1997" i="25"/>
  <c r="I2003" i="25"/>
  <c r="S2003" i="25" s="1"/>
  <c r="I2009" i="25"/>
  <c r="I2015" i="25"/>
  <c r="I2021" i="25"/>
  <c r="I2027" i="25"/>
  <c r="I2033" i="25"/>
  <c r="I2039" i="25"/>
  <c r="S2039" i="25" s="1"/>
  <c r="I2045" i="25"/>
  <c r="I2051" i="25"/>
  <c r="I2057" i="25"/>
  <c r="I2063" i="25"/>
  <c r="I2069" i="25"/>
  <c r="I2075" i="25"/>
  <c r="S2075" i="25" s="1"/>
  <c r="I2081" i="25"/>
  <c r="I2087" i="25"/>
  <c r="I2093" i="25"/>
  <c r="I2099" i="25"/>
  <c r="I2105" i="25"/>
  <c r="S2105" i="25" s="1"/>
  <c r="I2111" i="25"/>
  <c r="S2111" i="25" s="1"/>
  <c r="I2117" i="25"/>
  <c r="I2123" i="25"/>
  <c r="I2129" i="25"/>
  <c r="I2135" i="25"/>
  <c r="I2141" i="25"/>
  <c r="S2141" i="25" s="1"/>
  <c r="I2147" i="25"/>
  <c r="S2147" i="25" s="1"/>
  <c r="I2153" i="25"/>
  <c r="I2159" i="25"/>
  <c r="I2165" i="25"/>
  <c r="I564" i="25"/>
  <c r="I576" i="25"/>
  <c r="I588" i="25"/>
  <c r="S588" i="25" s="1"/>
  <c r="I600" i="25"/>
  <c r="I612" i="25"/>
  <c r="I624" i="25"/>
  <c r="I636" i="25"/>
  <c r="I648" i="25"/>
  <c r="S648" i="25" s="1"/>
  <c r="I660" i="25"/>
  <c r="S660" i="25" s="1"/>
  <c r="I672" i="25"/>
  <c r="I684" i="25"/>
  <c r="S684" i="25" s="1"/>
  <c r="I696" i="25"/>
  <c r="I708" i="25"/>
  <c r="I714" i="25"/>
  <c r="I720" i="25"/>
  <c r="S720" i="25" s="1"/>
  <c r="I726" i="25"/>
  <c r="I732" i="25"/>
  <c r="I738" i="25"/>
  <c r="I744" i="25"/>
  <c r="I750" i="25"/>
  <c r="I756" i="25"/>
  <c r="S756" i="25" s="1"/>
  <c r="I762" i="25"/>
  <c r="I768" i="25"/>
  <c r="I780" i="25"/>
  <c r="I786" i="25"/>
  <c r="I792" i="25"/>
  <c r="S792" i="25" s="1"/>
  <c r="I798" i="25"/>
  <c r="S798" i="25" s="1"/>
  <c r="I804" i="25"/>
  <c r="I810" i="25"/>
  <c r="I816" i="25"/>
  <c r="I822" i="25"/>
  <c r="I828" i="25"/>
  <c r="I834" i="25"/>
  <c r="S834" i="25" s="1"/>
  <c r="I840" i="25"/>
  <c r="S840" i="25" s="1"/>
  <c r="I852" i="25"/>
  <c r="I858" i="25"/>
  <c r="I864" i="25"/>
  <c r="I870" i="25"/>
  <c r="I876" i="25"/>
  <c r="S876" i="25" s="1"/>
  <c r="I882" i="25"/>
  <c r="S882" i="25" s="1"/>
  <c r="I888" i="25"/>
  <c r="I894" i="25"/>
  <c r="I900" i="25"/>
  <c r="I906" i="25"/>
  <c r="I912" i="25"/>
  <c r="S912" i="25" s="1"/>
  <c r="I924" i="25"/>
  <c r="S924" i="25" s="1"/>
  <c r="I930" i="25"/>
  <c r="I936" i="25"/>
  <c r="I942" i="25"/>
  <c r="I948" i="25"/>
  <c r="I954" i="25"/>
  <c r="S954" i="25" s="1"/>
  <c r="I960" i="25"/>
  <c r="I966" i="25"/>
  <c r="S966" i="25" s="1"/>
  <c r="I972" i="25"/>
  <c r="I978" i="25"/>
  <c r="I984" i="25"/>
  <c r="I996" i="25"/>
  <c r="S996" i="25" s="1"/>
  <c r="I1002" i="25"/>
  <c r="I1008" i="25"/>
  <c r="S1008" i="25" s="1"/>
  <c r="I1014" i="25"/>
  <c r="I1020" i="25"/>
  <c r="I1026" i="25"/>
  <c r="I1032" i="25"/>
  <c r="S1032" i="25" s="1"/>
  <c r="I1038" i="25"/>
  <c r="I1044" i="25"/>
  <c r="I1050" i="25"/>
  <c r="I1056" i="25"/>
  <c r="I1068" i="25"/>
  <c r="I1074" i="25"/>
  <c r="S1074" i="25" s="1"/>
  <c r="I1080" i="25"/>
  <c r="I1086" i="25"/>
  <c r="I1092" i="25"/>
  <c r="I1098" i="25"/>
  <c r="I1104" i="25"/>
  <c r="I1110" i="25"/>
  <c r="S1110" i="25" s="1"/>
  <c r="I1116" i="25"/>
  <c r="I1122" i="25"/>
  <c r="I1128" i="25"/>
  <c r="I1140" i="25"/>
  <c r="I1146" i="25"/>
  <c r="I1152" i="25"/>
  <c r="I1158" i="25"/>
  <c r="I1164" i="25"/>
  <c r="I1170" i="25"/>
  <c r="I1176" i="25"/>
  <c r="I1182" i="25"/>
  <c r="I1188" i="25"/>
  <c r="I1194" i="25"/>
  <c r="I1200" i="25"/>
  <c r="I1212" i="25"/>
  <c r="I1218" i="25"/>
  <c r="I1224" i="25"/>
  <c r="I1230" i="25"/>
  <c r="S1230" i="25" s="1"/>
  <c r="I1236" i="25"/>
  <c r="I1242" i="25"/>
  <c r="I1248" i="25"/>
  <c r="I1254" i="25"/>
  <c r="I1260" i="25"/>
  <c r="I1266" i="25"/>
  <c r="S1266" i="25" s="1"/>
  <c r="I1272" i="25"/>
  <c r="I1284" i="25"/>
  <c r="I1290" i="25"/>
  <c r="I1296" i="25"/>
  <c r="I1302" i="25"/>
  <c r="I1308" i="25"/>
  <c r="S1308" i="25" s="1"/>
  <c r="I1314" i="25"/>
  <c r="I1320" i="25"/>
  <c r="I1326" i="25"/>
  <c r="I1332" i="25"/>
  <c r="I1338" i="25"/>
  <c r="S1338" i="25" s="1"/>
  <c r="I1344" i="25"/>
  <c r="S1344" i="25" s="1"/>
  <c r="I1356" i="25"/>
  <c r="I1362" i="25"/>
  <c r="I1368" i="25"/>
  <c r="I1374" i="25"/>
  <c r="I1380" i="25"/>
  <c r="S1380" i="25" s="1"/>
  <c r="I1386" i="25"/>
  <c r="S1386" i="25" s="1"/>
  <c r="I1392" i="25"/>
  <c r="I1398" i="25"/>
  <c r="I1404" i="25"/>
  <c r="I1410" i="25"/>
  <c r="I1416" i="25"/>
  <c r="I1428" i="25"/>
  <c r="S1428" i="25" s="1"/>
  <c r="I1434" i="25"/>
  <c r="I1440" i="25"/>
  <c r="I1446" i="25"/>
  <c r="I1452" i="25"/>
  <c r="I1458" i="25"/>
  <c r="I1464" i="25"/>
  <c r="S1464" i="25" s="1"/>
  <c r="I1470" i="25"/>
  <c r="S1470" i="25" s="1"/>
  <c r="I1476" i="25"/>
  <c r="I1482" i="25"/>
  <c r="I1488" i="25"/>
  <c r="I1500" i="25"/>
  <c r="I1506" i="25"/>
  <c r="S1506" i="25" s="1"/>
  <c r="I1512" i="25"/>
  <c r="S1512" i="25" s="1"/>
  <c r="I1518" i="25"/>
  <c r="I1524" i="25"/>
  <c r="I1530" i="25"/>
  <c r="I1536" i="25"/>
  <c r="I1542" i="25"/>
  <c r="S1542" i="25" s="1"/>
  <c r="I1548" i="25"/>
  <c r="I1554" i="25"/>
  <c r="S1554" i="25" s="1"/>
  <c r="I1560" i="25"/>
  <c r="I1572" i="25"/>
  <c r="I1578" i="25"/>
  <c r="I1584" i="25"/>
  <c r="S1584" i="25" s="1"/>
  <c r="I1590" i="25"/>
  <c r="I1596" i="25"/>
  <c r="S1596" i="25" s="1"/>
  <c r="I1602" i="25"/>
  <c r="I1608" i="25"/>
  <c r="I1614" i="25"/>
  <c r="I1620" i="25"/>
  <c r="S1620" i="25" s="1"/>
  <c r="I1626" i="25"/>
  <c r="I1632" i="25"/>
  <c r="S1632" i="25" s="1"/>
  <c r="I1644" i="25"/>
  <c r="I1650" i="25"/>
  <c r="I1656" i="25"/>
  <c r="I1662" i="25"/>
  <c r="S1662" i="25" s="1"/>
  <c r="I1668" i="25"/>
  <c r="I1674" i="25"/>
  <c r="S1674" i="25" s="1"/>
  <c r="I1680" i="25"/>
  <c r="S1680" i="25" s="1"/>
  <c r="I1686" i="25"/>
  <c r="I1692" i="25"/>
  <c r="I1698" i="25"/>
  <c r="S1698" i="25" s="1"/>
  <c r="I1704" i="25"/>
  <c r="I1710" i="25"/>
  <c r="I1716" i="25"/>
  <c r="I1722" i="25"/>
  <c r="I1728" i="25"/>
  <c r="I1734" i="25"/>
  <c r="S1734" i="25" s="1"/>
  <c r="I1740" i="25"/>
  <c r="I1746" i="25"/>
  <c r="I1752" i="25"/>
  <c r="I1758" i="25"/>
  <c r="I1764" i="25"/>
  <c r="S1764" i="25" s="1"/>
  <c r="I1770" i="25"/>
  <c r="S1770" i="25" s="1"/>
  <c r="I1776" i="25"/>
  <c r="I1782" i="25"/>
  <c r="S1782" i="25" s="1"/>
  <c r="I1788" i="25"/>
  <c r="I1794" i="25"/>
  <c r="I1800" i="25"/>
  <c r="I1806" i="25"/>
  <c r="S1806" i="25" s="1"/>
  <c r="I1812" i="25"/>
  <c r="I1818" i="25"/>
  <c r="I1824" i="25"/>
  <c r="I1830" i="25"/>
  <c r="I1836" i="25"/>
  <c r="I1842" i="25"/>
  <c r="S1842" i="25" s="1"/>
  <c r="I1848" i="25"/>
  <c r="I1854" i="25"/>
  <c r="I1860" i="25"/>
  <c r="I1866" i="25"/>
  <c r="I1872" i="25"/>
  <c r="I1878" i="25"/>
  <c r="S1878" i="25" s="1"/>
  <c r="I1884" i="25"/>
  <c r="I1890" i="25"/>
  <c r="I1896" i="25"/>
  <c r="I1902" i="25"/>
  <c r="I1908" i="25"/>
  <c r="S1908" i="25" s="1"/>
  <c r="I1914" i="25"/>
  <c r="S1914" i="25" s="1"/>
  <c r="I1920" i="25"/>
  <c r="I1926" i="25"/>
  <c r="I1932" i="25"/>
  <c r="I1938" i="25"/>
  <c r="I1944" i="25"/>
  <c r="I1950" i="25"/>
  <c r="S1950" i="25" s="1"/>
  <c r="I1956" i="25"/>
  <c r="S1956" i="25" s="1"/>
  <c r="S15" i="25"/>
  <c r="S21" i="25"/>
  <c r="S27" i="25"/>
  <c r="S33" i="25"/>
  <c r="S39" i="25"/>
  <c r="S45" i="25"/>
  <c r="S51" i="25"/>
  <c r="S57" i="25"/>
  <c r="S63" i="25"/>
  <c r="S69" i="25"/>
  <c r="S75" i="25"/>
  <c r="S81" i="25"/>
  <c r="S87" i="25"/>
  <c r="S93" i="25"/>
  <c r="S99" i="25"/>
  <c r="S105" i="25"/>
  <c r="S111" i="25"/>
  <c r="S117" i="25"/>
  <c r="S123" i="25"/>
  <c r="S129" i="25"/>
  <c r="S135" i="25"/>
  <c r="S141" i="25"/>
  <c r="S147" i="25"/>
  <c r="S153" i="25"/>
  <c r="S159" i="25"/>
  <c r="S165" i="25"/>
  <c r="S171" i="25"/>
  <c r="S177" i="25"/>
  <c r="S183" i="25"/>
  <c r="S189" i="25"/>
  <c r="S195" i="25"/>
  <c r="S201" i="25"/>
  <c r="S207" i="25"/>
  <c r="S213" i="25"/>
  <c r="S219" i="25"/>
  <c r="S225" i="25"/>
  <c r="S231" i="25"/>
  <c r="S237" i="25"/>
  <c r="S243" i="25"/>
  <c r="S249" i="25"/>
  <c r="S255" i="25"/>
  <c r="S261" i="25"/>
  <c r="S267" i="25"/>
  <c r="S273" i="25"/>
  <c r="S279" i="25"/>
  <c r="S285" i="25"/>
  <c r="S291" i="25"/>
  <c r="S297" i="25"/>
  <c r="S303" i="25"/>
  <c r="S309" i="25"/>
  <c r="S315" i="25"/>
  <c r="S321" i="25"/>
  <c r="S327" i="25"/>
  <c r="S333" i="25"/>
  <c r="S339" i="25"/>
  <c r="S345" i="25"/>
  <c r="I2158" i="25"/>
  <c r="I2176" i="25"/>
  <c r="I2194" i="25"/>
  <c r="S2194" i="25" s="1"/>
  <c r="I2212" i="25"/>
  <c r="S2212" i="25" s="1"/>
  <c r="I2230" i="25"/>
  <c r="I2248" i="25"/>
  <c r="S2248" i="25" s="1"/>
  <c r="I2171" i="25"/>
  <c r="I2177" i="25"/>
  <c r="I2183" i="25"/>
  <c r="S2183" i="25" s="1"/>
  <c r="I2189" i="25"/>
  <c r="I2195" i="25"/>
  <c r="S2195" i="25" s="1"/>
  <c r="I2201" i="25"/>
  <c r="I2207" i="25"/>
  <c r="I2213" i="25"/>
  <c r="I2219" i="25"/>
  <c r="S2219" i="25" s="1"/>
  <c r="I2225" i="25"/>
  <c r="I2231" i="25"/>
  <c r="I2237" i="25"/>
  <c r="S2237" i="25" s="1"/>
  <c r="I2243" i="25"/>
  <c r="I2249" i="25"/>
  <c r="I2255" i="25"/>
  <c r="S2255" i="25" s="1"/>
  <c r="I2261" i="25"/>
  <c r="I2267" i="25"/>
  <c r="I2273" i="25"/>
  <c r="I2279" i="25"/>
  <c r="I2285" i="25"/>
  <c r="I2291" i="25"/>
  <c r="S2291" i="25" s="1"/>
  <c r="I2297" i="25"/>
  <c r="I2303" i="25"/>
  <c r="I2309" i="25"/>
  <c r="I2301" i="25"/>
  <c r="S18" i="25"/>
  <c r="S30" i="25"/>
  <c r="S36" i="25"/>
  <c r="S42" i="25"/>
  <c r="S48" i="25"/>
  <c r="S54" i="25"/>
  <c r="S66" i="25"/>
  <c r="S72" i="25"/>
  <c r="S78" i="25"/>
  <c r="S84" i="25"/>
  <c r="S90" i="25"/>
  <c r="S102" i="25"/>
  <c r="S108" i="25"/>
  <c r="S114" i="25"/>
  <c r="S120" i="25"/>
  <c r="S126" i="25"/>
  <c r="S138" i="25"/>
  <c r="S144" i="25"/>
  <c r="S150" i="25"/>
  <c r="S156" i="25"/>
  <c r="S162" i="25"/>
  <c r="S174" i="25"/>
  <c r="S180" i="25"/>
  <c r="I1975" i="25"/>
  <c r="I1981" i="25"/>
  <c r="I1993" i="25"/>
  <c r="S1993" i="25" s="1"/>
  <c r="I1999" i="25"/>
  <c r="I2011" i="25"/>
  <c r="S2011" i="25" s="1"/>
  <c r="I2017" i="25"/>
  <c r="I2029" i="25"/>
  <c r="I2035" i="25"/>
  <c r="I2047" i="25"/>
  <c r="S2047" i="25" s="1"/>
  <c r="I2053" i="25"/>
  <c r="I2065" i="25"/>
  <c r="I2071" i="25"/>
  <c r="I2083" i="25"/>
  <c r="I2089" i="25"/>
  <c r="I2101" i="25"/>
  <c r="S2101" i="25" s="1"/>
  <c r="I2107" i="25"/>
  <c r="I2119" i="25"/>
  <c r="I2125" i="25"/>
  <c r="I2137" i="25"/>
  <c r="I2143" i="25"/>
  <c r="I2155" i="25"/>
  <c r="S2155" i="25" s="1"/>
  <c r="I2161" i="25"/>
  <c r="I2173" i="25"/>
  <c r="I2179" i="25"/>
  <c r="S2179" i="25" s="1"/>
  <c r="I2191" i="25"/>
  <c r="I2197" i="25"/>
  <c r="I2209" i="25"/>
  <c r="S2209" i="25" s="1"/>
  <c r="I2215" i="25"/>
  <c r="S2215" i="25" s="1"/>
  <c r="I2227" i="25"/>
  <c r="I2233" i="25"/>
  <c r="I2245" i="25"/>
  <c r="I2251" i="25"/>
  <c r="S2251" i="25" s="1"/>
  <c r="I2263" i="25"/>
  <c r="S2263" i="25" s="1"/>
  <c r="I2269" i="25"/>
  <c r="I2281" i="25"/>
  <c r="I2287" i="25"/>
  <c r="I2299" i="25"/>
  <c r="I2305" i="25"/>
  <c r="S351" i="25"/>
  <c r="S357" i="25"/>
  <c r="S363" i="25"/>
  <c r="S369" i="25"/>
  <c r="S375" i="25"/>
  <c r="S381" i="25"/>
  <c r="S387" i="25"/>
  <c r="S393" i="25"/>
  <c r="S399" i="25"/>
  <c r="S405" i="25"/>
  <c r="S411" i="25"/>
  <c r="S417" i="25"/>
  <c r="S423" i="25"/>
  <c r="S429" i="25"/>
  <c r="S435" i="25"/>
  <c r="S441" i="25"/>
  <c r="S447" i="25"/>
  <c r="S453" i="25"/>
  <c r="S459" i="25"/>
  <c r="S465" i="25"/>
  <c r="S471" i="25"/>
  <c r="S477" i="25"/>
  <c r="S483" i="25"/>
  <c r="S489" i="25"/>
  <c r="S495" i="25"/>
  <c r="S501" i="25"/>
  <c r="S507" i="25"/>
  <c r="S513" i="25"/>
  <c r="S519" i="25"/>
  <c r="S525" i="25"/>
  <c r="S531" i="25"/>
  <c r="S537" i="25"/>
  <c r="S543" i="25"/>
  <c r="S549" i="25"/>
  <c r="S555" i="25"/>
  <c r="S561" i="25"/>
  <c r="S567" i="25"/>
  <c r="S573" i="25"/>
  <c r="S579" i="25"/>
  <c r="S585" i="25"/>
  <c r="S591" i="25"/>
  <c r="S597" i="25"/>
  <c r="S603" i="25"/>
  <c r="S609" i="25"/>
  <c r="S615" i="25"/>
  <c r="S621" i="25"/>
  <c r="S627" i="25"/>
  <c r="S633" i="25"/>
  <c r="S639" i="25"/>
  <c r="S645" i="25"/>
  <c r="S651" i="25"/>
  <c r="S657" i="25"/>
  <c r="S663" i="25"/>
  <c r="S669" i="25"/>
  <c r="S675" i="25"/>
  <c r="S681" i="25"/>
  <c r="S687" i="25"/>
  <c r="S693" i="25"/>
  <c r="S699" i="25"/>
  <c r="S705" i="25"/>
  <c r="S711" i="25"/>
  <c r="S723" i="25"/>
  <c r="S729" i="25"/>
  <c r="S735" i="25"/>
  <c r="S741" i="25"/>
  <c r="S747" i="25"/>
  <c r="S753" i="25"/>
  <c r="S10" i="25"/>
  <c r="S16" i="25"/>
  <c r="S22" i="25"/>
  <c r="S28" i="25"/>
  <c r="S34" i="25"/>
  <c r="S40" i="25"/>
  <c r="S46" i="25"/>
  <c r="S52" i="25"/>
  <c r="S58" i="25"/>
  <c r="S64" i="25"/>
  <c r="S70" i="25"/>
  <c r="S76" i="25"/>
  <c r="S82" i="25"/>
  <c r="S88" i="25"/>
  <c r="S94" i="25"/>
  <c r="S100" i="25"/>
  <c r="S106" i="25"/>
  <c r="S112" i="25"/>
  <c r="S118" i="25"/>
  <c r="S124" i="25"/>
  <c r="S130" i="25"/>
  <c r="S136" i="25"/>
  <c r="S142" i="25"/>
  <c r="S148" i="25"/>
  <c r="S154" i="25"/>
  <c r="S160" i="25"/>
  <c r="S166" i="25"/>
  <c r="S172" i="25"/>
  <c r="S178" i="25"/>
  <c r="S184" i="25"/>
  <c r="S190" i="25"/>
  <c r="S196" i="25"/>
  <c r="S202" i="25"/>
  <c r="S208" i="25"/>
  <c r="S214" i="25"/>
  <c r="S220" i="25"/>
  <c r="S226" i="25"/>
  <c r="S232" i="25"/>
  <c r="S238" i="25"/>
  <c r="S244" i="25"/>
  <c r="S250" i="25"/>
  <c r="S256" i="25"/>
  <c r="S262" i="25"/>
  <c r="S268" i="25"/>
  <c r="S274" i="25"/>
  <c r="S778" i="25"/>
  <c r="S11" i="25"/>
  <c r="S186" i="25"/>
  <c r="S192" i="25"/>
  <c r="S198" i="25"/>
  <c r="S210" i="25"/>
  <c r="S216" i="25"/>
  <c r="S222" i="25"/>
  <c r="S228" i="25"/>
  <c r="S234" i="25"/>
  <c r="S246" i="25"/>
  <c r="S252" i="25"/>
  <c r="S258" i="25"/>
  <c r="S264" i="25"/>
  <c r="S270" i="25"/>
  <c r="S282" i="25"/>
  <c r="S288" i="25"/>
  <c r="S294" i="25"/>
  <c r="S300" i="25"/>
  <c r="S306" i="25"/>
  <c r="S318" i="25"/>
  <c r="S324" i="25"/>
  <c r="S330" i="25"/>
  <c r="S336" i="25"/>
  <c r="S342" i="25"/>
  <c r="S354" i="25"/>
  <c r="S360" i="25"/>
  <c r="S366" i="25"/>
  <c r="S372" i="25"/>
  <c r="S378" i="25"/>
  <c r="S390" i="25"/>
  <c r="S396" i="25"/>
  <c r="S402" i="25"/>
  <c r="S408" i="25"/>
  <c r="S414" i="25"/>
  <c r="S426" i="25"/>
  <c r="S432" i="25"/>
  <c r="S438" i="25"/>
  <c r="S444" i="25"/>
  <c r="S450" i="25"/>
  <c r="S462" i="25"/>
  <c r="S468" i="25"/>
  <c r="S474" i="25"/>
  <c r="S480" i="25"/>
  <c r="S486" i="25"/>
  <c r="S498" i="25"/>
  <c r="S504" i="25"/>
  <c r="S510" i="25"/>
  <c r="S516" i="25"/>
  <c r="S522" i="25"/>
  <c r="S534" i="25"/>
  <c r="S540" i="25"/>
  <c r="S546" i="25"/>
  <c r="S552" i="25"/>
  <c r="S558" i="25"/>
  <c r="S564" i="25"/>
  <c r="S576" i="25"/>
  <c r="S582" i="25"/>
  <c r="S594" i="25"/>
  <c r="S600" i="25"/>
  <c r="S606" i="25"/>
  <c r="S612" i="25"/>
  <c r="S618" i="25"/>
  <c r="S624" i="25"/>
  <c r="S630" i="25"/>
  <c r="S636" i="25"/>
  <c r="S654" i="25"/>
  <c r="S666" i="25"/>
  <c r="S672" i="25"/>
  <c r="S678" i="25"/>
  <c r="S690" i="25"/>
  <c r="S696" i="25"/>
  <c r="S702" i="25"/>
  <c r="S708" i="25"/>
  <c r="S714" i="25"/>
  <c r="S13" i="25"/>
  <c r="S19" i="25"/>
  <c r="S25" i="25"/>
  <c r="S31" i="25"/>
  <c r="S37" i="25"/>
  <c r="S43" i="25"/>
  <c r="S49" i="25"/>
  <c r="S55" i="25"/>
  <c r="S61" i="25"/>
  <c r="S67" i="25"/>
  <c r="S73" i="25"/>
  <c r="S79" i="25"/>
  <c r="S85" i="25"/>
  <c r="S91" i="25"/>
  <c r="S97" i="25"/>
  <c r="S103" i="25"/>
  <c r="S109" i="25"/>
  <c r="S115" i="25"/>
  <c r="S121" i="25"/>
  <c r="S127" i="25"/>
  <c r="S133" i="25"/>
  <c r="S139" i="25"/>
  <c r="S145" i="25"/>
  <c r="S151" i="25"/>
  <c r="S157" i="25"/>
  <c r="S163" i="25"/>
  <c r="S169" i="25"/>
  <c r="S175" i="25"/>
  <c r="S181" i="25"/>
  <c r="S187" i="25"/>
  <c r="S193" i="25"/>
  <c r="S199" i="25"/>
  <c r="S205" i="25"/>
  <c r="S211" i="25"/>
  <c r="S217" i="25"/>
  <c r="S223" i="25"/>
  <c r="S229" i="25"/>
  <c r="S235" i="25"/>
  <c r="S241" i="25"/>
  <c r="S247" i="25"/>
  <c r="S253" i="25"/>
  <c r="S259" i="25"/>
  <c r="S265" i="25"/>
  <c r="S271" i="25"/>
  <c r="S277" i="25"/>
  <c r="S283" i="25"/>
  <c r="S289" i="25"/>
  <c r="S295" i="25"/>
  <c r="S301" i="25"/>
  <c r="S307" i="25"/>
  <c r="S313" i="25"/>
  <c r="S319" i="25"/>
  <c r="S325" i="25"/>
  <c r="S331" i="25"/>
  <c r="S337" i="25"/>
  <c r="S343" i="25"/>
  <c r="S349" i="25"/>
  <c r="S355" i="25"/>
  <c r="S361" i="25"/>
  <c r="S367" i="25"/>
  <c r="S373" i="25"/>
  <c r="S379" i="25"/>
  <c r="S385" i="25"/>
  <c r="S391" i="25"/>
  <c r="S397" i="25"/>
  <c r="S403" i="25"/>
  <c r="S409" i="25"/>
  <c r="S415" i="25"/>
  <c r="S421" i="25"/>
  <c r="S427" i="25"/>
  <c r="S433" i="25"/>
  <c r="S439" i="25"/>
  <c r="S931" i="25"/>
  <c r="S14" i="25"/>
  <c r="S20" i="25"/>
  <c r="S26" i="25"/>
  <c r="S32" i="25"/>
  <c r="S38" i="25"/>
  <c r="S44" i="25"/>
  <c r="S50" i="25"/>
  <c r="S56" i="25"/>
  <c r="S62" i="25"/>
  <c r="S68" i="25"/>
  <c r="S74" i="25"/>
  <c r="S80" i="25"/>
  <c r="S92" i="25"/>
  <c r="S98" i="25"/>
  <c r="S104" i="25"/>
  <c r="S110" i="25"/>
  <c r="S116" i="25"/>
  <c r="S122" i="25"/>
  <c r="S128" i="25"/>
  <c r="S134" i="25"/>
  <c r="S146" i="25"/>
  <c r="S152" i="25"/>
  <c r="S158" i="25"/>
  <c r="S170" i="25"/>
  <c r="S176" i="25"/>
  <c r="S182" i="25"/>
  <c r="S194" i="25"/>
  <c r="S200" i="25"/>
  <c r="S206" i="25"/>
  <c r="S212" i="25"/>
  <c r="S218" i="25"/>
  <c r="S230" i="25"/>
  <c r="S236" i="25"/>
  <c r="S242" i="25"/>
  <c r="S248" i="25"/>
  <c r="S254" i="25"/>
  <c r="S266" i="25"/>
  <c r="S272" i="25"/>
  <c r="S278" i="25"/>
  <c r="S284" i="25"/>
  <c r="S290" i="25"/>
  <c r="S302" i="25"/>
  <c r="S308" i="25"/>
  <c r="S314" i="25"/>
  <c r="S320" i="25"/>
  <c r="S326" i="25"/>
  <c r="S338" i="25"/>
  <c r="S344" i="25"/>
  <c r="S350" i="25"/>
  <c r="S356" i="25"/>
  <c r="S362" i="25"/>
  <c r="S374" i="25"/>
  <c r="S380" i="25"/>
  <c r="S386" i="25"/>
  <c r="S392" i="25"/>
  <c r="S398" i="25"/>
  <c r="S410" i="25"/>
  <c r="S416" i="25"/>
  <c r="S422" i="25"/>
  <c r="S428" i="25"/>
  <c r="S842" i="25"/>
  <c r="S759" i="25"/>
  <c r="S765" i="25"/>
  <c r="S771" i="25"/>
  <c r="S777" i="25"/>
  <c r="S783" i="25"/>
  <c r="S789" i="25"/>
  <c r="S795" i="25"/>
  <c r="S801" i="25"/>
  <c r="S807" i="25"/>
  <c r="S813" i="25"/>
  <c r="S819" i="25"/>
  <c r="S825" i="25"/>
  <c r="S831" i="25"/>
  <c r="S837" i="25"/>
  <c r="S843" i="25"/>
  <c r="S849" i="25"/>
  <c r="S855" i="25"/>
  <c r="S861" i="25"/>
  <c r="S867" i="25"/>
  <c r="S873" i="25"/>
  <c r="S879" i="25"/>
  <c r="S885" i="25"/>
  <c r="S891" i="25"/>
  <c r="S897" i="25"/>
  <c r="S903" i="25"/>
  <c r="S909" i="25"/>
  <c r="S915" i="25"/>
  <c r="S921" i="25"/>
  <c r="S927" i="25"/>
  <c r="S933" i="25"/>
  <c r="S939" i="25"/>
  <c r="S945" i="25"/>
  <c r="S951" i="25"/>
  <c r="S957" i="25"/>
  <c r="S963" i="25"/>
  <c r="S969" i="25"/>
  <c r="S975" i="25"/>
  <c r="S981" i="25"/>
  <c r="S987" i="25"/>
  <c r="S993" i="25"/>
  <c r="S999" i="25"/>
  <c r="S1005" i="25"/>
  <c r="S1011" i="25"/>
  <c r="S1017" i="25"/>
  <c r="S1023" i="25"/>
  <c r="S1029" i="25"/>
  <c r="S1035" i="25"/>
  <c r="S1041" i="25"/>
  <c r="S1047" i="25"/>
  <c r="S1053" i="25"/>
  <c r="S1059" i="25"/>
  <c r="S1065" i="25"/>
  <c r="S1071" i="25"/>
  <c r="S1077" i="25"/>
  <c r="S1083" i="25"/>
  <c r="S1089" i="25"/>
  <c r="S1095" i="25"/>
  <c r="S1101" i="25"/>
  <c r="S1107" i="25"/>
  <c r="S1113" i="25"/>
  <c r="S1119" i="25"/>
  <c r="S1125" i="25"/>
  <c r="S1131" i="25"/>
  <c r="S1137" i="25"/>
  <c r="S1143" i="25"/>
  <c r="S1149" i="25"/>
  <c r="S1155" i="25"/>
  <c r="S1161" i="25"/>
  <c r="S1167" i="25"/>
  <c r="S1173" i="25"/>
  <c r="S1179" i="25"/>
  <c r="S1185" i="25"/>
  <c r="S1191" i="25"/>
  <c r="S1197" i="25"/>
  <c r="S1203" i="25"/>
  <c r="S1209" i="25"/>
  <c r="S1215" i="25"/>
  <c r="S1221" i="25"/>
  <c r="S1227" i="25"/>
  <c r="S1233" i="25"/>
  <c r="S1239" i="25"/>
  <c r="S1245" i="25"/>
  <c r="S1251" i="25"/>
  <c r="S1257" i="25"/>
  <c r="S1263" i="25"/>
  <c r="S1269" i="25"/>
  <c r="S1275" i="25"/>
  <c r="S1281" i="25"/>
  <c r="S1287" i="25"/>
  <c r="S1293" i="25"/>
  <c r="S1299" i="25"/>
  <c r="S1305" i="25"/>
  <c r="S1311" i="25"/>
  <c r="S1317" i="25"/>
  <c r="S1323" i="25"/>
  <c r="S1329" i="25"/>
  <c r="S1335" i="25"/>
  <c r="S1341" i="25"/>
  <c r="S1347" i="25"/>
  <c r="S1353" i="25"/>
  <c r="S1359" i="25"/>
  <c r="S1365" i="25"/>
  <c r="S1371" i="25"/>
  <c r="S1377" i="25"/>
  <c r="S1383" i="25"/>
  <c r="S1431" i="25"/>
  <c r="S280" i="25"/>
  <c r="S286" i="25"/>
  <c r="S292" i="25"/>
  <c r="S298" i="25"/>
  <c r="S304" i="25"/>
  <c r="S310" i="25"/>
  <c r="S316" i="25"/>
  <c r="S322" i="25"/>
  <c r="S328" i="25"/>
  <c r="S334" i="25"/>
  <c r="S340" i="25"/>
  <c r="S346" i="25"/>
  <c r="S352" i="25"/>
  <c r="S358" i="25"/>
  <c r="S364" i="25"/>
  <c r="S370" i="25"/>
  <c r="S376" i="25"/>
  <c r="S382" i="25"/>
  <c r="S388" i="25"/>
  <c r="S394" i="25"/>
  <c r="S400" i="25"/>
  <c r="S406" i="25"/>
  <c r="S412" i="25"/>
  <c r="S418" i="25"/>
  <c r="S424" i="25"/>
  <c r="S430" i="25"/>
  <c r="S436" i="25"/>
  <c r="S442" i="25"/>
  <c r="S448" i="25"/>
  <c r="S454" i="25"/>
  <c r="S460" i="25"/>
  <c r="S466" i="25"/>
  <c r="S472" i="25"/>
  <c r="S478" i="25"/>
  <c r="S484" i="25"/>
  <c r="S490" i="25"/>
  <c r="S496" i="25"/>
  <c r="S502" i="25"/>
  <c r="S508" i="25"/>
  <c r="S514" i="25"/>
  <c r="S520" i="25"/>
  <c r="S526" i="25"/>
  <c r="S532" i="25"/>
  <c r="S538" i="25"/>
  <c r="S544" i="25"/>
  <c r="S550" i="25"/>
  <c r="S556" i="25"/>
  <c r="S562" i="25"/>
  <c r="S568" i="25"/>
  <c r="S574" i="25"/>
  <c r="S580" i="25"/>
  <c r="S586" i="25"/>
  <c r="S592" i="25"/>
  <c r="S598" i="25"/>
  <c r="S604" i="25"/>
  <c r="S610" i="25"/>
  <c r="S616" i="25"/>
  <c r="S622" i="25"/>
  <c r="S628" i="25"/>
  <c r="S634" i="25"/>
  <c r="S640" i="25"/>
  <c r="S646" i="25"/>
  <c r="S652" i="25"/>
  <c r="S658" i="25"/>
  <c r="S664" i="25"/>
  <c r="S670" i="25"/>
  <c r="S676" i="25"/>
  <c r="S682" i="25"/>
  <c r="S688" i="25"/>
  <c r="S694" i="25"/>
  <c r="S700" i="25"/>
  <c r="S706" i="25"/>
  <c r="S712" i="25"/>
  <c r="S718" i="25"/>
  <c r="S724" i="25"/>
  <c r="S730" i="25"/>
  <c r="S736" i="25"/>
  <c r="S742" i="25"/>
  <c r="S748" i="25"/>
  <c r="S754" i="25"/>
  <c r="S760" i="25"/>
  <c r="S766" i="25"/>
  <c r="S772" i="25"/>
  <c r="S784" i="25"/>
  <c r="S790" i="25"/>
  <c r="S796" i="25"/>
  <c r="S802" i="25"/>
  <c r="S808" i="25"/>
  <c r="S814" i="25"/>
  <c r="S820" i="25"/>
  <c r="S826" i="25"/>
  <c r="S832" i="25"/>
  <c r="S838" i="25"/>
  <c r="S844" i="25"/>
  <c r="S850" i="25"/>
  <c r="S856" i="25"/>
  <c r="S862" i="25"/>
  <c r="S868" i="25"/>
  <c r="S874" i="25"/>
  <c r="S880" i="25"/>
  <c r="S886" i="25"/>
  <c r="S892" i="25"/>
  <c r="S898" i="25"/>
  <c r="S904" i="25"/>
  <c r="S910" i="25"/>
  <c r="S916" i="25"/>
  <c r="S922" i="25"/>
  <c r="S928" i="25"/>
  <c r="S934" i="25"/>
  <c r="S940" i="25"/>
  <c r="S946" i="25"/>
  <c r="S952" i="25"/>
  <c r="S17" i="25"/>
  <c r="S23" i="25"/>
  <c r="S29" i="25"/>
  <c r="S35" i="25"/>
  <c r="S47" i="25"/>
  <c r="S53" i="25"/>
  <c r="S59" i="25"/>
  <c r="S65" i="25"/>
  <c r="S71" i="25"/>
  <c r="S83" i="25"/>
  <c r="S89" i="25"/>
  <c r="S95" i="25"/>
  <c r="S101" i="25"/>
  <c r="S107" i="25"/>
  <c r="S119" i="25"/>
  <c r="S125" i="25"/>
  <c r="S131" i="25"/>
  <c r="S137" i="25"/>
  <c r="S143" i="25"/>
  <c r="S155" i="25"/>
  <c r="S161" i="25"/>
  <c r="S167" i="25"/>
  <c r="S173" i="25"/>
  <c r="S179" i="25"/>
  <c r="S191" i="25"/>
  <c r="S197" i="25"/>
  <c r="S203" i="25"/>
  <c r="S209" i="25"/>
  <c r="S215" i="25"/>
  <c r="S227" i="25"/>
  <c r="S233" i="25"/>
  <c r="S239" i="25"/>
  <c r="S245" i="25"/>
  <c r="S251" i="25"/>
  <c r="S263" i="25"/>
  <c r="S269" i="25"/>
  <c r="S275" i="25"/>
  <c r="S281" i="25"/>
  <c r="S287" i="25"/>
  <c r="S299" i="25"/>
  <c r="S305" i="25"/>
  <c r="S311" i="25"/>
  <c r="S317" i="25"/>
  <c r="S323" i="25"/>
  <c r="S335" i="25"/>
  <c r="S341" i="25"/>
  <c r="S347" i="25"/>
  <c r="S353" i="25"/>
  <c r="S359" i="25"/>
  <c r="S365" i="25"/>
  <c r="S371" i="25"/>
  <c r="S389" i="25"/>
  <c r="S395" i="25"/>
  <c r="S401" i="25"/>
  <c r="S407" i="25"/>
  <c r="S413" i="25"/>
  <c r="S425" i="25"/>
  <c r="S431" i="25"/>
  <c r="S437" i="25"/>
  <c r="S443" i="25"/>
  <c r="S449" i="25"/>
  <c r="S461" i="25"/>
  <c r="S473" i="25"/>
  <c r="S479" i="25"/>
  <c r="S485" i="25"/>
  <c r="S497" i="25"/>
  <c r="S503" i="25"/>
  <c r="S509" i="25"/>
  <c r="S515" i="25"/>
  <c r="S521" i="25"/>
  <c r="S533" i="25"/>
  <c r="S539" i="25"/>
  <c r="S545" i="25"/>
  <c r="S551" i="25"/>
  <c r="S557" i="25"/>
  <c r="S569" i="25"/>
  <c r="S575" i="25"/>
  <c r="S581" i="25"/>
  <c r="S587" i="25"/>
  <c r="S605" i="25"/>
  <c r="S611" i="25"/>
  <c r="S617" i="25"/>
  <c r="S623" i="25"/>
  <c r="S629" i="25"/>
  <c r="S641" i="25"/>
  <c r="S647" i="25"/>
  <c r="S653" i="25"/>
  <c r="S659" i="25"/>
  <c r="S665" i="25"/>
  <c r="S677" i="25"/>
  <c r="S689" i="25"/>
  <c r="S695" i="25"/>
  <c r="S701" i="25"/>
  <c r="S713" i="25"/>
  <c r="S719" i="25"/>
  <c r="S725" i="25"/>
  <c r="S731" i="25"/>
  <c r="S737" i="25"/>
  <c r="S749" i="25"/>
  <c r="S755" i="25"/>
  <c r="S761" i="25"/>
  <c r="S767" i="25"/>
  <c r="S773" i="25"/>
  <c r="S785" i="25"/>
  <c r="S791" i="25"/>
  <c r="S797" i="25"/>
  <c r="S803" i="25"/>
  <c r="S821" i="25"/>
  <c r="S827" i="25"/>
  <c r="S1037" i="25"/>
  <c r="S1223" i="25"/>
  <c r="S958" i="25"/>
  <c r="S964" i="25"/>
  <c r="S970" i="25"/>
  <c r="S976" i="25"/>
  <c r="S982" i="25"/>
  <c r="S988" i="25"/>
  <c r="S994" i="25"/>
  <c r="S1000" i="25"/>
  <c r="S1006" i="25"/>
  <c r="S1012" i="25"/>
  <c r="S1018" i="25"/>
  <c r="S1024" i="25"/>
  <c r="S1030" i="25"/>
  <c r="S1036" i="25"/>
  <c r="S1042" i="25"/>
  <c r="S1048" i="25"/>
  <c r="S1054" i="25"/>
  <c r="S1060" i="25"/>
  <c r="S1066" i="25"/>
  <c r="S1072" i="25"/>
  <c r="S1078" i="25"/>
  <c r="S1084" i="25"/>
  <c r="S1090" i="25"/>
  <c r="S1096" i="25"/>
  <c r="S1102" i="25"/>
  <c r="S1108" i="25"/>
  <c r="S1114" i="25"/>
  <c r="S1120" i="25"/>
  <c r="S1126" i="25"/>
  <c r="S1132" i="25"/>
  <c r="S1138" i="25"/>
  <c r="S1144" i="25"/>
  <c r="S1150" i="25"/>
  <c r="S1156" i="25"/>
  <c r="S1162" i="25"/>
  <c r="S1168" i="25"/>
  <c r="S1174" i="25"/>
  <c r="S1180" i="25"/>
  <c r="S1186" i="25"/>
  <c r="S1192" i="25"/>
  <c r="S1198" i="25"/>
  <c r="S1204" i="25"/>
  <c r="S1210" i="25"/>
  <c r="S1216" i="25"/>
  <c r="S1222" i="25"/>
  <c r="S1228" i="25"/>
  <c r="S1234" i="25"/>
  <c r="S1240" i="25"/>
  <c r="S1246" i="25"/>
  <c r="S1252" i="25"/>
  <c r="S1258" i="25"/>
  <c r="S1264" i="25"/>
  <c r="S1270" i="25"/>
  <c r="S1276" i="25"/>
  <c r="S1282" i="25"/>
  <c r="S1288" i="25"/>
  <c r="S1294" i="25"/>
  <c r="S1300" i="25"/>
  <c r="S1306" i="25"/>
  <c r="S1312" i="25"/>
  <c r="S1318" i="25"/>
  <c r="S1324" i="25"/>
  <c r="S1330" i="25"/>
  <c r="S1336" i="25"/>
  <c r="S1342" i="25"/>
  <c r="S1348" i="25"/>
  <c r="S1354" i="25"/>
  <c r="S1360" i="25"/>
  <c r="S1366" i="25"/>
  <c r="S1372" i="25"/>
  <c r="S1378" i="25"/>
  <c r="S1384" i="25"/>
  <c r="S1390" i="25"/>
  <c r="S1396" i="25"/>
  <c r="S1402" i="25"/>
  <c r="S1408" i="25"/>
  <c r="S1414" i="25"/>
  <c r="S1420" i="25"/>
  <c r="S1426" i="25"/>
  <c r="S1432" i="25"/>
  <c r="S1438" i="25"/>
  <c r="S1444" i="25"/>
  <c r="S1450" i="25"/>
  <c r="S1456" i="25"/>
  <c r="S1462" i="25"/>
  <c r="S1468" i="25"/>
  <c r="S1474" i="25"/>
  <c r="S1480" i="25"/>
  <c r="S1486" i="25"/>
  <c r="S1492" i="25"/>
  <c r="S1498" i="25"/>
  <c r="S1504" i="25"/>
  <c r="S1510" i="25"/>
  <c r="S1516" i="25"/>
  <c r="S1522" i="25"/>
  <c r="S1528" i="25"/>
  <c r="S1534" i="25"/>
  <c r="S1540" i="25"/>
  <c r="S1546" i="25"/>
  <c r="S1552" i="25"/>
  <c r="S1558" i="25"/>
  <c r="S1564" i="25"/>
  <c r="S1570" i="25"/>
  <c r="S1576" i="25"/>
  <c r="S1582" i="25"/>
  <c r="S1588" i="25"/>
  <c r="S1594" i="25"/>
  <c r="S1600" i="25"/>
  <c r="S1606" i="25"/>
  <c r="S1612" i="25"/>
  <c r="S1618" i="25"/>
  <c r="S1624" i="25"/>
  <c r="S1630" i="25"/>
  <c r="S1636" i="25"/>
  <c r="S1642" i="25"/>
  <c r="S1648" i="25"/>
  <c r="S1654" i="25"/>
  <c r="S1660" i="25"/>
  <c r="S1666" i="25"/>
  <c r="S1672" i="25"/>
  <c r="S1678" i="25"/>
  <c r="S1684" i="25"/>
  <c r="S1690" i="25"/>
  <c r="S1696" i="25"/>
  <c r="S1702" i="25"/>
  <c r="S1708" i="25"/>
  <c r="S1714" i="25"/>
  <c r="S1720" i="25"/>
  <c r="S1726" i="25"/>
  <c r="S1732" i="25"/>
  <c r="S1738" i="25"/>
  <c r="S1744" i="25"/>
  <c r="S1750" i="25"/>
  <c r="S1756" i="25"/>
  <c r="S1762" i="25"/>
  <c r="S1768" i="25"/>
  <c r="S1774" i="25"/>
  <c r="S1780" i="25"/>
  <c r="S1786" i="25"/>
  <c r="S1792" i="25"/>
  <c r="S1798" i="25"/>
  <c r="S1804" i="25"/>
  <c r="S1810" i="25"/>
  <c r="S1816" i="25"/>
  <c r="S1822" i="25"/>
  <c r="S1828" i="25"/>
  <c r="S1834" i="25"/>
  <c r="S1840" i="25"/>
  <c r="S1846" i="25"/>
  <c r="S1852" i="25"/>
  <c r="S1858" i="25"/>
  <c r="S1864" i="25"/>
  <c r="S1870" i="25"/>
  <c r="S1876" i="25"/>
  <c r="S1882" i="25"/>
  <c r="S1888" i="25"/>
  <c r="S1894" i="25"/>
  <c r="S1900" i="25"/>
  <c r="S1906" i="25"/>
  <c r="S1912" i="25"/>
  <c r="S1918" i="25"/>
  <c r="S1924" i="25"/>
  <c r="S1930" i="25"/>
  <c r="S1936" i="25"/>
  <c r="S1942" i="25"/>
  <c r="S1954" i="25"/>
  <c r="S833" i="25"/>
  <c r="S839" i="25"/>
  <c r="S845" i="25"/>
  <c r="S857" i="25"/>
  <c r="S863" i="25"/>
  <c r="S869" i="25"/>
  <c r="S875" i="25"/>
  <c r="S881" i="25"/>
  <c r="S893" i="25"/>
  <c r="S905" i="25"/>
  <c r="S911" i="25"/>
  <c r="S917" i="25"/>
  <c r="S929" i="25"/>
  <c r="S935" i="25"/>
  <c r="S941" i="25"/>
  <c r="S947" i="25"/>
  <c r="S953" i="25"/>
  <c r="S965" i="25"/>
  <c r="S971" i="25"/>
  <c r="S977" i="25"/>
  <c r="S983" i="25"/>
  <c r="S989" i="25"/>
  <c r="S1001" i="25"/>
  <c r="S1007" i="25"/>
  <c r="S1013" i="25"/>
  <c r="S1019" i="25"/>
  <c r="S1043" i="25"/>
  <c r="S1049" i="25"/>
  <c r="S1055" i="25"/>
  <c r="S1061" i="25"/>
  <c r="S1073" i="25"/>
  <c r="S1085" i="25"/>
  <c r="S1091" i="25"/>
  <c r="S1097" i="25"/>
  <c r="S1109" i="25"/>
  <c r="S1115" i="25"/>
  <c r="S1121" i="25"/>
  <c r="S1127" i="25"/>
  <c r="S1133" i="25"/>
  <c r="S1145" i="25"/>
  <c r="S1151" i="25"/>
  <c r="S1157" i="25"/>
  <c r="S1163" i="25"/>
  <c r="S1169" i="25"/>
  <c r="S1181" i="25"/>
  <c r="S1187" i="25"/>
  <c r="S1193" i="25"/>
  <c r="S1199" i="25"/>
  <c r="S1217" i="25"/>
  <c r="S1229" i="25"/>
  <c r="S1235" i="25"/>
  <c r="S1241" i="25"/>
  <c r="S1253" i="25"/>
  <c r="S1265" i="25"/>
  <c r="S1271" i="25"/>
  <c r="S1277" i="25"/>
  <c r="S1289" i="25"/>
  <c r="S1295" i="25"/>
  <c r="S1301" i="25"/>
  <c r="S1307" i="25"/>
  <c r="S1313" i="25"/>
  <c r="S1325" i="25"/>
  <c r="S1331" i="25"/>
  <c r="S1337" i="25"/>
  <c r="S1343" i="25"/>
  <c r="S1349" i="25"/>
  <c r="S1361" i="25"/>
  <c r="S1367" i="25"/>
  <c r="S1373" i="25"/>
  <c r="S1379" i="25"/>
  <c r="S1397" i="25"/>
  <c r="S1403" i="25"/>
  <c r="S1409" i="25"/>
  <c r="S1415" i="25"/>
  <c r="S1421" i="25"/>
  <c r="S1433" i="25"/>
  <c r="S1439" i="25"/>
  <c r="S1445" i="25"/>
  <c r="S1451" i="25"/>
  <c r="S1457" i="25"/>
  <c r="S1469" i="25"/>
  <c r="S1481" i="25"/>
  <c r="S1487" i="25"/>
  <c r="S1493" i="25"/>
  <c r="S1505" i="25"/>
  <c r="S1511" i="25"/>
  <c r="S1517" i="25"/>
  <c r="S1523" i="25"/>
  <c r="S1529" i="25"/>
  <c r="S1541" i="25"/>
  <c r="S1547" i="25"/>
  <c r="S1553" i="25"/>
  <c r="S1559" i="25"/>
  <c r="S1565" i="25"/>
  <c r="S1577" i="25"/>
  <c r="S1583" i="25"/>
  <c r="S1589" i="25"/>
  <c r="S1595" i="25"/>
  <c r="S1613" i="25"/>
  <c r="S1619" i="25"/>
  <c r="S1625" i="25"/>
  <c r="S1631" i="25"/>
  <c r="S1637" i="25"/>
  <c r="S1649" i="25"/>
  <c r="S1655" i="25"/>
  <c r="S1661" i="25"/>
  <c r="S1667" i="25"/>
  <c r="S1673" i="25"/>
  <c r="S1685" i="25"/>
  <c r="S1697" i="25"/>
  <c r="S1703" i="25"/>
  <c r="S1709" i="25"/>
  <c r="S1721" i="25"/>
  <c r="S1727" i="25"/>
  <c r="S1733" i="25"/>
  <c r="S1739" i="25"/>
  <c r="S1745" i="25"/>
  <c r="S1757" i="25"/>
  <c r="S1763" i="25"/>
  <c r="S1769" i="25"/>
  <c r="S1775" i="25"/>
  <c r="S1781" i="25"/>
  <c r="S1793" i="25"/>
  <c r="S1799" i="25"/>
  <c r="S1805" i="25"/>
  <c r="S1811" i="25"/>
  <c r="S1829" i="25"/>
  <c r="S1835" i="25"/>
  <c r="S1841" i="25"/>
  <c r="S1847" i="25"/>
  <c r="S1853" i="25"/>
  <c r="S1871" i="25"/>
  <c r="S1877" i="25"/>
  <c r="S1883" i="25"/>
  <c r="S1889" i="25"/>
  <c r="S1901" i="25"/>
  <c r="S1913" i="25"/>
  <c r="S1919" i="25"/>
  <c r="S726" i="25"/>
  <c r="S732" i="25"/>
  <c r="S738" i="25"/>
  <c r="S744" i="25"/>
  <c r="S750" i="25"/>
  <c r="S762" i="25"/>
  <c r="S768" i="25"/>
  <c r="S780" i="25"/>
  <c r="S786" i="25"/>
  <c r="S804" i="25"/>
  <c r="S810" i="25"/>
  <c r="S816" i="25"/>
  <c r="S822" i="25"/>
  <c r="S828" i="25"/>
  <c r="S846" i="25"/>
  <c r="S852" i="25"/>
  <c r="S858" i="25"/>
  <c r="S864" i="25"/>
  <c r="S870" i="25"/>
  <c r="S888" i="25"/>
  <c r="S894" i="25"/>
  <c r="S900" i="25"/>
  <c r="S906" i="25"/>
  <c r="S918" i="25"/>
  <c r="S930" i="25"/>
  <c r="S936" i="25"/>
  <c r="S942" i="25"/>
  <c r="S948" i="25"/>
  <c r="S960" i="25"/>
  <c r="S972" i="25"/>
  <c r="S978" i="25"/>
  <c r="S984" i="25"/>
  <c r="S990" i="25"/>
  <c r="S1002" i="25"/>
  <c r="S1014" i="25"/>
  <c r="S1020" i="25"/>
  <c r="S1026" i="25"/>
  <c r="S1038" i="25"/>
  <c r="S1044" i="25"/>
  <c r="S1050" i="25"/>
  <c r="S1056" i="25"/>
  <c r="S1062" i="25"/>
  <c r="S1068" i="25"/>
  <c r="S1080" i="25"/>
  <c r="S1086" i="25"/>
  <c r="S1092" i="25"/>
  <c r="S1098" i="25"/>
  <c r="S1104" i="25"/>
  <c r="S1116" i="25"/>
  <c r="S1122" i="25"/>
  <c r="S1128" i="25"/>
  <c r="S1134" i="25"/>
  <c r="S1140" i="25"/>
  <c r="S1146" i="25"/>
  <c r="S1152" i="25"/>
  <c r="S1158" i="25"/>
  <c r="S1164" i="25"/>
  <c r="S1170" i="25"/>
  <c r="S1176" i="25"/>
  <c r="S1182" i="25"/>
  <c r="S1188" i="25"/>
  <c r="S1194" i="25"/>
  <c r="S1200" i="25"/>
  <c r="S1212" i="25"/>
  <c r="S1218" i="25"/>
  <c r="S1224" i="25"/>
  <c r="S1236" i="25"/>
  <c r="S1242" i="25"/>
  <c r="S1248" i="25"/>
  <c r="S1254" i="25"/>
  <c r="S1260" i="25"/>
  <c r="S1272" i="25"/>
  <c r="S1278" i="25"/>
  <c r="S1284" i="25"/>
  <c r="S1290" i="25"/>
  <c r="S1296" i="25"/>
  <c r="S1302" i="25"/>
  <c r="S1314" i="25"/>
  <c r="S1320" i="25"/>
  <c r="S1326" i="25"/>
  <c r="S1332" i="25"/>
  <c r="S1350" i="25"/>
  <c r="S1356" i="25"/>
  <c r="S1362" i="25"/>
  <c r="S1368" i="25"/>
  <c r="S1374" i="25"/>
  <c r="S1392" i="25"/>
  <c r="S1398" i="25"/>
  <c r="S1404" i="25"/>
  <c r="S1410" i="25"/>
  <c r="S1416" i="25"/>
  <c r="S1422" i="25"/>
  <c r="S1434" i="25"/>
  <c r="S1440" i="25"/>
  <c r="S1446" i="25"/>
  <c r="S1452" i="25"/>
  <c r="S1458" i="25"/>
  <c r="S1476" i="25"/>
  <c r="S1482" i="25"/>
  <c r="S1488" i="25"/>
  <c r="S1494" i="25"/>
  <c r="S1500" i="25"/>
  <c r="S1518" i="25"/>
  <c r="S1524" i="25"/>
  <c r="S1530" i="25"/>
  <c r="S1536" i="25"/>
  <c r="S1548" i="25"/>
  <c r="S1560" i="25"/>
  <c r="S1566" i="25"/>
  <c r="S1572" i="25"/>
  <c r="S1578" i="25"/>
  <c r="S1590" i="25"/>
  <c r="S1602" i="25"/>
  <c r="S1608" i="25"/>
  <c r="S1614" i="25"/>
  <c r="S1626" i="25"/>
  <c r="S1638" i="25"/>
  <c r="S1644" i="25"/>
  <c r="S1650" i="25"/>
  <c r="S1656" i="25"/>
  <c r="S1668" i="25"/>
  <c r="S1686" i="25"/>
  <c r="S1692" i="25"/>
  <c r="S1704" i="25"/>
  <c r="S1710" i="25"/>
  <c r="S1716" i="25"/>
  <c r="S1722" i="25"/>
  <c r="S1728" i="25"/>
  <c r="S1740" i="25"/>
  <c r="S1746" i="25"/>
  <c r="S1752" i="25"/>
  <c r="S1758" i="25"/>
  <c r="S2052" i="25"/>
  <c r="S445" i="25"/>
  <c r="S451" i="25"/>
  <c r="S457" i="25"/>
  <c r="S463" i="25"/>
  <c r="S469" i="25"/>
  <c r="S475" i="25"/>
  <c r="S481" i="25"/>
  <c r="S487" i="25"/>
  <c r="S493" i="25"/>
  <c r="S499" i="25"/>
  <c r="S505" i="25"/>
  <c r="S511" i="25"/>
  <c r="S517" i="25"/>
  <c r="S523" i="25"/>
  <c r="S529" i="25"/>
  <c r="S535" i="25"/>
  <c r="S541" i="25"/>
  <c r="S547" i="25"/>
  <c r="S553" i="25"/>
  <c r="S559" i="25"/>
  <c r="S565" i="25"/>
  <c r="S571" i="25"/>
  <c r="S577" i="25"/>
  <c r="S583" i="25"/>
  <c r="S589" i="25"/>
  <c r="S595" i="25"/>
  <c r="S601" i="25"/>
  <c r="S607" i="25"/>
  <c r="S613" i="25"/>
  <c r="S619" i="25"/>
  <c r="S625" i="25"/>
  <c r="S631" i="25"/>
  <c r="S637" i="25"/>
  <c r="S643" i="25"/>
  <c r="S649" i="25"/>
  <c r="S655" i="25"/>
  <c r="S661" i="25"/>
  <c r="S667" i="25"/>
  <c r="S673" i="25"/>
  <c r="S679" i="25"/>
  <c r="S685" i="25"/>
  <c r="S691" i="25"/>
  <c r="S697" i="25"/>
  <c r="S703" i="25"/>
  <c r="S709" i="25"/>
  <c r="S715" i="25"/>
  <c r="S721" i="25"/>
  <c r="S727" i="25"/>
  <c r="S733" i="25"/>
  <c r="S739" i="25"/>
  <c r="S745" i="25"/>
  <c r="S751" i="25"/>
  <c r="S757" i="25"/>
  <c r="S763" i="25"/>
  <c r="S769" i="25"/>
  <c r="S775" i="25"/>
  <c r="S787" i="25"/>
  <c r="S793" i="25"/>
  <c r="S799" i="25"/>
  <c r="S805" i="25"/>
  <c r="S811" i="25"/>
  <c r="S823" i="25"/>
  <c r="S829" i="25"/>
  <c r="S835" i="25"/>
  <c r="S841" i="25"/>
  <c r="S847" i="25"/>
  <c r="S859" i="25"/>
  <c r="S865" i="25"/>
  <c r="S871" i="25"/>
  <c r="S877" i="25"/>
  <c r="S883" i="25"/>
  <c r="S895" i="25"/>
  <c r="S901" i="25"/>
  <c r="S907" i="25"/>
  <c r="S913" i="25"/>
  <c r="S919" i="25"/>
  <c r="S937" i="25"/>
  <c r="S943" i="25"/>
  <c r="S949" i="25"/>
  <c r="S955" i="25"/>
  <c r="S967" i="25"/>
  <c r="S973" i="25"/>
  <c r="S979" i="25"/>
  <c r="S985" i="25"/>
  <c r="S991" i="25"/>
  <c r="S1003" i="25"/>
  <c r="S1009" i="25"/>
  <c r="S1015" i="25"/>
  <c r="S1021" i="25"/>
  <c r="S1027" i="25"/>
  <c r="S1039" i="25"/>
  <c r="S1045" i="25"/>
  <c r="S1051" i="25"/>
  <c r="S1057" i="25"/>
  <c r="S1063" i="25"/>
  <c r="S1075" i="25"/>
  <c r="S1081" i="25"/>
  <c r="S1087" i="25"/>
  <c r="S1093" i="25"/>
  <c r="S1099" i="25"/>
  <c r="S1111" i="25"/>
  <c r="S1117" i="25"/>
  <c r="S1123" i="25"/>
  <c r="S1129" i="25"/>
  <c r="S1135" i="25"/>
  <c r="S1147" i="25"/>
  <c r="S1153" i="25"/>
  <c r="S1159" i="25"/>
  <c r="S1165" i="25"/>
  <c r="S1171" i="25"/>
  <c r="S1183" i="25"/>
  <c r="S1189" i="25"/>
  <c r="S1195" i="25"/>
  <c r="S1201" i="25"/>
  <c r="S1207" i="25"/>
  <c r="S1219" i="25"/>
  <c r="S1225" i="25"/>
  <c r="S1231" i="25"/>
  <c r="S1237" i="25"/>
  <c r="S1243" i="25"/>
  <c r="S1255" i="25"/>
  <c r="S1261" i="25"/>
  <c r="S1267" i="25"/>
  <c r="S1273" i="25"/>
  <c r="S1279" i="25"/>
  <c r="S1291" i="25"/>
  <c r="S1297" i="25"/>
  <c r="S1303" i="25"/>
  <c r="S1309" i="25"/>
  <c r="S1315" i="25"/>
  <c r="S1327" i="25"/>
  <c r="S1333" i="25"/>
  <c r="S1339" i="25"/>
  <c r="S1345" i="25"/>
  <c r="S1351" i="25"/>
  <c r="S1363" i="25"/>
  <c r="S1369" i="25"/>
  <c r="S1375" i="25"/>
  <c r="S1381" i="25"/>
  <c r="S1387" i="25"/>
  <c r="S434" i="25"/>
  <c r="S440" i="25"/>
  <c r="S446" i="25"/>
  <c r="S452" i="25"/>
  <c r="S458" i="25"/>
  <c r="S464" i="25"/>
  <c r="S470" i="25"/>
  <c r="S476" i="25"/>
  <c r="S482" i="25"/>
  <c r="S488" i="25"/>
  <c r="S494" i="25"/>
  <c r="S500" i="25"/>
  <c r="S506" i="25"/>
  <c r="S512" i="25"/>
  <c r="S518" i="25"/>
  <c r="S524" i="25"/>
  <c r="S530" i="25"/>
  <c r="S536" i="25"/>
  <c r="S542" i="25"/>
  <c r="S548" i="25"/>
  <c r="S554" i="25"/>
  <c r="S560" i="25"/>
  <c r="S566" i="25"/>
  <c r="S572" i="25"/>
  <c r="S578" i="25"/>
  <c r="S584" i="25"/>
  <c r="S590" i="25"/>
  <c r="S596" i="25"/>
  <c r="S602" i="25"/>
  <c r="S608" i="25"/>
  <c r="S614" i="25"/>
  <c r="S620" i="25"/>
  <c r="S626" i="25"/>
  <c r="S632" i="25"/>
  <c r="S638" i="25"/>
  <c r="S644" i="25"/>
  <c r="S650" i="25"/>
  <c r="S656" i="25"/>
  <c r="S662" i="25"/>
  <c r="S668" i="25"/>
  <c r="S674" i="25"/>
  <c r="S680" i="25"/>
  <c r="S686" i="25"/>
  <c r="S692" i="25"/>
  <c r="S698" i="25"/>
  <c r="S704" i="25"/>
  <c r="S710" i="25"/>
  <c r="S716" i="25"/>
  <c r="S722" i="25"/>
  <c r="S728" i="25"/>
  <c r="S740" i="25"/>
  <c r="S746" i="25"/>
  <c r="S752" i="25"/>
  <c r="S758" i="25"/>
  <c r="S764" i="25"/>
  <c r="S776" i="25"/>
  <c r="S782" i="25"/>
  <c r="S788" i="25"/>
  <c r="S794" i="25"/>
  <c r="S800" i="25"/>
  <c r="S806" i="25"/>
  <c r="S818" i="25"/>
  <c r="S824" i="25"/>
  <c r="S830" i="25"/>
  <c r="S836" i="25"/>
  <c r="S854" i="25"/>
  <c r="S860" i="25"/>
  <c r="S866" i="25"/>
  <c r="S872" i="25"/>
  <c r="S878" i="25"/>
  <c r="S884" i="25"/>
  <c r="S896" i="25"/>
  <c r="S902" i="25"/>
  <c r="S908" i="25"/>
  <c r="S914" i="25"/>
  <c r="S920" i="25"/>
  <c r="S932" i="25"/>
  <c r="S938" i="25"/>
  <c r="S944" i="25"/>
  <c r="S950" i="25"/>
  <c r="S956" i="25"/>
  <c r="S962" i="25"/>
  <c r="S974" i="25"/>
  <c r="S980" i="25"/>
  <c r="S986" i="25"/>
  <c r="S992" i="25"/>
  <c r="S998" i="25"/>
  <c r="S1004" i="25"/>
  <c r="S1016" i="25"/>
  <c r="S1022" i="25"/>
  <c r="S1028" i="25"/>
  <c r="S1034" i="25"/>
  <c r="S1040" i="25"/>
  <c r="S1052" i="25"/>
  <c r="S1058" i="25"/>
  <c r="S1064" i="25"/>
  <c r="S1070" i="25"/>
  <c r="S1076" i="25"/>
  <c r="S1082" i="25"/>
  <c r="S1094" i="25"/>
  <c r="S1100" i="25"/>
  <c r="S1106" i="25"/>
  <c r="S1112" i="25"/>
  <c r="S1118" i="25"/>
  <c r="S1130" i="25"/>
  <c r="S1136" i="25"/>
  <c r="S1142" i="25"/>
  <c r="S1148" i="25"/>
  <c r="S1154" i="25"/>
  <c r="S1160" i="25"/>
  <c r="S1166" i="25"/>
  <c r="S1172" i="25"/>
  <c r="S1178" i="25"/>
  <c r="S1184" i="25"/>
  <c r="S1190" i="25"/>
  <c r="S1196" i="25"/>
  <c r="S1202" i="25"/>
  <c r="S1208" i="25"/>
  <c r="S1214" i="25"/>
  <c r="S1226" i="25"/>
  <c r="S1232" i="25"/>
  <c r="S1238" i="25"/>
  <c r="S1250" i="25"/>
  <c r="S1256" i="25"/>
  <c r="S1262" i="25"/>
  <c r="S1268" i="25"/>
  <c r="S1274" i="25"/>
  <c r="S1286" i="25"/>
  <c r="S1292" i="25"/>
  <c r="S1298" i="25"/>
  <c r="S1304" i="25"/>
  <c r="S1310" i="25"/>
  <c r="S1316" i="25"/>
  <c r="S1328" i="25"/>
  <c r="S1334" i="25"/>
  <c r="S1340" i="25"/>
  <c r="S1346" i="25"/>
  <c r="S1352" i="25"/>
  <c r="S1364" i="25"/>
  <c r="S1370" i="25"/>
  <c r="S1376" i="25"/>
  <c r="S1382" i="25"/>
  <c r="S1388" i="25"/>
  <c r="S1394" i="25"/>
  <c r="S1399" i="25"/>
  <c r="S1405" i="25"/>
  <c r="S1411" i="25"/>
  <c r="S1417" i="25"/>
  <c r="S1423" i="25"/>
  <c r="S1435" i="25"/>
  <c r="S1441" i="25"/>
  <c r="S1447" i="25"/>
  <c r="S1453" i="25"/>
  <c r="S1459" i="25"/>
  <c r="S1471" i="25"/>
  <c r="S1477" i="25"/>
  <c r="S1483" i="25"/>
  <c r="S1489" i="25"/>
  <c r="S1501" i="25"/>
  <c r="S1513" i="25"/>
  <c r="S1519" i="25"/>
  <c r="S1525" i="25"/>
  <c r="S1531" i="25"/>
  <c r="S1537" i="25"/>
  <c r="S1549" i="25"/>
  <c r="S1555" i="25"/>
  <c r="S1561" i="25"/>
  <c r="S1567" i="25"/>
  <c r="S1573" i="25"/>
  <c r="S1585" i="25"/>
  <c r="S1591" i="25"/>
  <c r="S1597" i="25"/>
  <c r="S1603" i="25"/>
  <c r="S1609" i="25"/>
  <c r="S1621" i="25"/>
  <c r="S1627" i="25"/>
  <c r="S1633" i="25"/>
  <c r="S1639" i="25"/>
  <c r="S1645" i="25"/>
  <c r="S1657" i="25"/>
  <c r="S1663" i="25"/>
  <c r="S1669" i="25"/>
  <c r="S1675" i="25"/>
  <c r="S1681" i="25"/>
  <c r="S1693" i="25"/>
  <c r="S1699" i="25"/>
  <c r="S1705" i="25"/>
  <c r="S1711" i="25"/>
  <c r="S1717" i="25"/>
  <c r="S1729" i="25"/>
  <c r="S1735" i="25"/>
  <c r="S1741" i="25"/>
  <c r="S1747" i="25"/>
  <c r="S2053" i="25"/>
  <c r="S1406" i="25"/>
  <c r="S1412" i="25"/>
  <c r="S1418" i="25"/>
  <c r="S1424" i="25"/>
  <c r="S1430" i="25"/>
  <c r="S1436" i="25"/>
  <c r="S1448" i="25"/>
  <c r="S1454" i="25"/>
  <c r="S1460" i="25"/>
  <c r="S1466" i="25"/>
  <c r="S1472" i="25"/>
  <c r="S1484" i="25"/>
  <c r="S1490" i="25"/>
  <c r="S1496" i="25"/>
  <c r="S1502" i="25"/>
  <c r="S1508" i="25"/>
  <c r="S1514" i="25"/>
  <c r="S1526" i="25"/>
  <c r="S1532" i="25"/>
  <c r="S1538" i="25"/>
  <c r="S1544" i="25"/>
  <c r="S1550" i="25"/>
  <c r="S1562" i="25"/>
  <c r="S1568" i="25"/>
  <c r="S1574" i="25"/>
  <c r="S1580" i="25"/>
  <c r="S1586" i="25"/>
  <c r="S1592" i="25"/>
  <c r="S1598" i="25"/>
  <c r="S1604" i="25"/>
  <c r="S1610" i="25"/>
  <c r="S1616" i="25"/>
  <c r="S1622" i="25"/>
  <c r="S1628" i="25"/>
  <c r="S1634" i="25"/>
  <c r="S1640" i="25"/>
  <c r="S1646" i="25"/>
  <c r="S1652" i="25"/>
  <c r="S1658" i="25"/>
  <c r="S1664" i="25"/>
  <c r="S1670" i="25"/>
  <c r="S1682" i="25"/>
  <c r="S1688" i="25"/>
  <c r="S1694" i="25"/>
  <c r="S1700" i="25"/>
  <c r="S1706" i="25"/>
  <c r="S1718" i="25"/>
  <c r="S1724" i="25"/>
  <c r="S1730" i="25"/>
  <c r="S1736" i="25"/>
  <c r="S1742" i="25"/>
  <c r="S1754" i="25"/>
  <c r="S1760" i="25"/>
  <c r="S1766" i="25"/>
  <c r="S1772" i="25"/>
  <c r="S1389" i="25"/>
  <c r="S1395" i="25"/>
  <c r="S1401" i="25"/>
  <c r="S1407" i="25"/>
  <c r="S1413" i="25"/>
  <c r="S1419" i="25"/>
  <c r="S1425" i="25"/>
  <c r="S1437" i="25"/>
  <c r="S1443" i="25"/>
  <c r="S1449" i="25"/>
  <c r="S1455" i="25"/>
  <c r="S1461" i="25"/>
  <c r="S1467" i="25"/>
  <c r="S1473" i="25"/>
  <c r="S1479" i="25"/>
  <c r="S1485" i="25"/>
  <c r="S1491" i="25"/>
  <c r="S1497" i="25"/>
  <c r="S1503" i="25"/>
  <c r="S1509" i="25"/>
  <c r="S1515" i="25"/>
  <c r="S1521" i="25"/>
  <c r="S1527" i="25"/>
  <c r="S1533" i="25"/>
  <c r="S1545" i="25"/>
  <c r="S1551" i="25"/>
  <c r="S1557" i="25"/>
  <c r="S1563" i="25"/>
  <c r="S1569" i="25"/>
  <c r="S1575" i="25"/>
  <c r="S1581" i="25"/>
  <c r="S1587" i="25"/>
  <c r="S1593" i="25"/>
  <c r="S1599" i="25"/>
  <c r="S1605" i="25"/>
  <c r="S1611" i="25"/>
  <c r="S1617" i="25"/>
  <c r="S1623" i="25"/>
  <c r="S1629" i="25"/>
  <c r="S1635" i="25"/>
  <c r="S1641" i="25"/>
  <c r="S1647" i="25"/>
  <c r="S1653" i="25"/>
  <c r="S1659" i="25"/>
  <c r="S1665" i="25"/>
  <c r="S1671" i="25"/>
  <c r="S1677" i="25"/>
  <c r="S1683" i="25"/>
  <c r="S1689" i="25"/>
  <c r="S1695" i="25"/>
  <c r="S1701" i="25"/>
  <c r="S1707" i="25"/>
  <c r="S1713" i="25"/>
  <c r="S1719" i="25"/>
  <c r="S1725" i="25"/>
  <c r="S1731" i="25"/>
  <c r="S1737" i="25"/>
  <c r="S1743" i="25"/>
  <c r="S1749" i="25"/>
  <c r="S2163" i="25"/>
  <c r="S1948" i="25"/>
  <c r="S1960" i="25"/>
  <c r="S1966" i="25"/>
  <c r="S1972" i="25"/>
  <c r="S1978" i="25"/>
  <c r="S1984" i="25"/>
  <c r="S1990" i="25"/>
  <c r="S1996" i="25"/>
  <c r="S2002" i="25"/>
  <c r="S2008" i="25"/>
  <c r="S2014" i="25"/>
  <c r="S2020" i="25"/>
  <c r="S2026" i="25"/>
  <c r="S2032" i="25"/>
  <c r="S2038" i="25"/>
  <c r="S2044" i="25"/>
  <c r="S2050" i="25"/>
  <c r="S2056" i="25"/>
  <c r="S2062" i="25"/>
  <c r="S2068" i="25"/>
  <c r="S2074" i="25"/>
  <c r="S2080" i="25"/>
  <c r="S2086" i="25"/>
  <c r="S2092" i="25"/>
  <c r="S2098" i="25"/>
  <c r="S2104" i="25"/>
  <c r="S2110" i="25"/>
  <c r="S2116" i="25"/>
  <c r="S2122" i="25"/>
  <c r="S2128" i="25"/>
  <c r="S2134" i="25"/>
  <c r="S2146" i="25"/>
  <c r="S2152" i="25"/>
  <c r="S2158" i="25"/>
  <c r="S2164" i="25"/>
  <c r="S2170" i="25"/>
  <c r="S2176" i="25"/>
  <c r="S2182" i="25"/>
  <c r="S2188" i="25"/>
  <c r="S2200" i="25"/>
  <c r="S2206" i="25"/>
  <c r="S2218" i="25"/>
  <c r="S2224" i="25"/>
  <c r="S2230" i="25"/>
  <c r="S2236" i="25"/>
  <c r="S2242" i="25"/>
  <c r="S2254" i="25"/>
  <c r="S2260" i="25"/>
  <c r="S2266" i="25"/>
  <c r="S2272" i="25"/>
  <c r="S2278" i="25"/>
  <c r="S2284" i="25"/>
  <c r="S2290" i="25"/>
  <c r="S2296" i="25"/>
  <c r="S2302" i="25"/>
  <c r="S2308" i="25"/>
  <c r="S1925" i="25"/>
  <c r="S1937" i="25"/>
  <c r="S1943" i="25"/>
  <c r="S1949" i="25"/>
  <c r="S1955" i="25"/>
  <c r="S1961" i="25"/>
  <c r="S1973" i="25"/>
  <c r="S1985" i="25"/>
  <c r="S1991" i="25"/>
  <c r="S1997" i="25"/>
  <c r="S2009" i="25"/>
  <c r="S2015" i="25"/>
  <c r="S2021" i="25"/>
  <c r="S2027" i="25"/>
  <c r="S2033" i="25"/>
  <c r="S2045" i="25"/>
  <c r="S2051" i="25"/>
  <c r="S2057" i="25"/>
  <c r="S2063" i="25"/>
  <c r="S2069" i="25"/>
  <c r="S2081" i="25"/>
  <c r="S2087" i="25"/>
  <c r="S2093" i="25"/>
  <c r="S2099" i="25"/>
  <c r="S2117" i="25"/>
  <c r="S2123" i="25"/>
  <c r="S2129" i="25"/>
  <c r="S2135" i="25"/>
  <c r="S2153" i="25"/>
  <c r="S2159" i="25"/>
  <c r="S2165" i="25"/>
  <c r="S2171" i="25"/>
  <c r="S2177" i="25"/>
  <c r="S2189" i="25"/>
  <c r="S2201" i="25"/>
  <c r="S2207" i="25"/>
  <c r="S2213" i="25"/>
  <c r="S2225" i="25"/>
  <c r="S2231" i="25"/>
  <c r="S2243" i="25"/>
  <c r="S2249" i="25"/>
  <c r="S2261" i="25"/>
  <c r="S2267" i="25"/>
  <c r="S2273" i="25"/>
  <c r="S2279" i="25"/>
  <c r="S2285" i="25"/>
  <c r="S2297" i="25"/>
  <c r="S2303" i="25"/>
  <c r="S2309" i="25"/>
  <c r="S1776" i="25"/>
  <c r="S1788" i="25"/>
  <c r="S1794" i="25"/>
  <c r="S1800" i="25"/>
  <c r="S1812" i="25"/>
  <c r="S1818" i="25"/>
  <c r="S1824" i="25"/>
  <c r="S1830" i="25"/>
  <c r="S1836" i="25"/>
  <c r="S1848" i="25"/>
  <c r="S1854" i="25"/>
  <c r="S1860" i="25"/>
  <c r="S1866" i="25"/>
  <c r="S1872" i="25"/>
  <c r="S1884" i="25"/>
  <c r="S1890" i="25"/>
  <c r="S1896" i="25"/>
  <c r="S1902" i="25"/>
  <c r="S1920" i="25"/>
  <c r="S1926" i="25"/>
  <c r="S1932" i="25"/>
  <c r="S1938" i="25"/>
  <c r="S1944" i="25"/>
  <c r="S1962" i="25"/>
  <c r="S1968" i="25"/>
  <c r="S1974" i="25"/>
  <c r="S1980" i="25"/>
  <c r="S1986" i="25"/>
  <c r="S1992" i="25"/>
  <c r="S1998" i="25"/>
  <c r="S2004" i="25"/>
  <c r="S2010" i="25"/>
  <c r="S2016" i="25"/>
  <c r="S2022" i="25"/>
  <c r="S2028" i="25"/>
  <c r="S2034" i="25"/>
  <c r="S2040" i="25"/>
  <c r="S2046" i="25"/>
  <c r="S2058" i="25"/>
  <c r="S2064" i="25"/>
  <c r="S2070" i="25"/>
  <c r="S2076" i="25"/>
  <c r="S2082" i="25"/>
  <c r="S2088" i="25"/>
  <c r="S2094" i="25"/>
  <c r="S2100" i="25"/>
  <c r="S2106" i="25"/>
  <c r="S2112" i="25"/>
  <c r="S2118" i="25"/>
  <c r="S2124" i="25"/>
  <c r="S2130" i="25"/>
  <c r="S2136" i="25"/>
  <c r="S2142" i="25"/>
  <c r="S2148" i="25"/>
  <c r="S2154" i="25"/>
  <c r="S2160" i="25"/>
  <c r="S2166" i="25"/>
  <c r="S2172" i="25"/>
  <c r="S2178" i="25"/>
  <c r="S2184" i="25"/>
  <c r="S2190" i="25"/>
  <c r="S2196" i="25"/>
  <c r="S2202" i="25"/>
  <c r="S2208" i="25"/>
  <c r="S2214" i="25"/>
  <c r="S2220" i="25"/>
  <c r="S2226" i="25"/>
  <c r="S2232" i="25"/>
  <c r="S2238" i="25"/>
  <c r="S2244" i="25"/>
  <c r="S2256" i="25"/>
  <c r="S2262" i="25"/>
  <c r="S2268" i="25"/>
  <c r="S2274" i="25"/>
  <c r="S2280" i="25"/>
  <c r="S2292" i="25"/>
  <c r="S2298" i="25"/>
  <c r="S2304" i="25"/>
  <c r="S2310" i="25"/>
  <c r="S1753" i="25"/>
  <c r="S1765" i="25"/>
  <c r="S1771" i="25"/>
  <c r="S1777" i="25"/>
  <c r="S1783" i="25"/>
  <c r="S1789" i="25"/>
  <c r="S1801" i="25"/>
  <c r="S1807" i="25"/>
  <c r="S1813" i="25"/>
  <c r="S1819" i="25"/>
  <c r="S1825" i="25"/>
  <c r="S1831" i="25"/>
  <c r="S1837" i="25"/>
  <c r="S1843" i="25"/>
  <c r="S1849" i="25"/>
  <c r="S1855" i="25"/>
  <c r="S1861" i="25"/>
  <c r="S1867" i="25"/>
  <c r="S1873" i="25"/>
  <c r="S1879" i="25"/>
  <c r="S1885" i="25"/>
  <c r="S1891" i="25"/>
  <c r="S1897" i="25"/>
  <c r="S1903" i="25"/>
  <c r="S1909" i="25"/>
  <c r="S1915" i="25"/>
  <c r="S1921" i="25"/>
  <c r="S1927" i="25"/>
  <c r="S1933" i="25"/>
  <c r="S1939" i="25"/>
  <c r="S1945" i="25"/>
  <c r="S1951" i="25"/>
  <c r="S1957" i="25"/>
  <c r="S1963" i="25"/>
  <c r="S1969" i="25"/>
  <c r="S1975" i="25"/>
  <c r="S1981" i="25"/>
  <c r="S1987" i="25"/>
  <c r="S1999" i="25"/>
  <c r="S2005" i="25"/>
  <c r="S2017" i="25"/>
  <c r="S2023" i="25"/>
  <c r="S2029" i="25"/>
  <c r="S2035" i="25"/>
  <c r="S2041" i="25"/>
  <c r="S2059" i="25"/>
  <c r="S2065" i="25"/>
  <c r="S2071" i="25"/>
  <c r="S2077" i="25"/>
  <c r="S2083" i="25"/>
  <c r="S2089" i="25"/>
  <c r="S2095" i="25"/>
  <c r="S2107" i="25"/>
  <c r="S2113" i="25"/>
  <c r="S2119" i="25"/>
  <c r="S2125" i="25"/>
  <c r="S2137" i="25"/>
  <c r="S2143" i="25"/>
  <c r="S2149" i="25"/>
  <c r="S2161" i="25"/>
  <c r="S2167" i="25"/>
  <c r="S2173" i="25"/>
  <c r="S2185" i="25"/>
  <c r="S2191" i="25"/>
  <c r="S2197" i="25"/>
  <c r="S2203" i="25"/>
  <c r="S2221" i="25"/>
  <c r="S2227" i="25"/>
  <c r="S2233" i="25"/>
  <c r="S2239" i="25"/>
  <c r="S2245" i="25"/>
  <c r="S2257" i="25"/>
  <c r="S2269" i="25"/>
  <c r="S2275" i="25"/>
  <c r="S2281" i="25"/>
  <c r="S2287" i="25"/>
  <c r="S2293" i="25"/>
  <c r="S2299" i="25"/>
  <c r="S2305" i="25"/>
  <c r="S2311" i="25"/>
  <c r="S1778" i="25"/>
  <c r="S1790" i="25"/>
  <c r="S1796" i="25"/>
  <c r="S1802" i="25"/>
  <c r="S1808" i="25"/>
  <c r="S1814" i="25"/>
  <c r="S1826" i="25"/>
  <c r="S1832" i="25"/>
  <c r="S1838" i="25"/>
  <c r="S1844" i="25"/>
  <c r="S1850" i="25"/>
  <c r="S1862" i="25"/>
  <c r="S1868" i="25"/>
  <c r="S1874" i="25"/>
  <c r="S1880" i="25"/>
  <c r="S1886" i="25"/>
  <c r="S1898" i="25"/>
  <c r="S1904" i="25"/>
  <c r="S1910" i="25"/>
  <c r="S1916" i="25"/>
  <c r="S1922" i="25"/>
  <c r="S1934" i="25"/>
  <c r="S1940" i="25"/>
  <c r="S1946" i="25"/>
  <c r="S1952" i="25"/>
  <c r="S1958" i="25"/>
  <c r="S1970" i="25"/>
  <c r="S1976" i="25"/>
  <c r="S1982" i="25"/>
  <c r="S1988" i="25"/>
  <c r="S1994" i="25"/>
  <c r="S2006" i="25"/>
  <c r="S2012" i="25"/>
  <c r="S2018" i="25"/>
  <c r="S2024" i="25"/>
  <c r="S2030" i="25"/>
  <c r="S2042" i="25"/>
  <c r="S2048" i="25"/>
  <c r="S2054" i="25"/>
  <c r="S2060" i="25"/>
  <c r="S2066" i="25"/>
  <c r="S2078" i="25"/>
  <c r="S2084" i="25"/>
  <c r="S2090" i="25"/>
  <c r="S2096" i="25"/>
  <c r="S2102" i="25"/>
  <c r="S2114" i="25"/>
  <c r="S2120" i="25"/>
  <c r="S2126" i="25"/>
  <c r="S2132" i="25"/>
  <c r="S2138" i="25"/>
  <c r="S2150" i="25"/>
  <c r="S2156" i="25"/>
  <c r="S2162" i="25"/>
  <c r="S2168" i="25"/>
  <c r="S2174" i="25"/>
  <c r="S2186" i="25"/>
  <c r="S2192" i="25"/>
  <c r="S2198" i="25"/>
  <c r="S2204" i="25"/>
  <c r="S2210" i="25"/>
  <c r="S2222" i="25"/>
  <c r="S2228" i="25"/>
  <c r="S2234" i="25"/>
  <c r="S2240" i="25"/>
  <c r="S2246" i="25"/>
  <c r="S2252" i="25"/>
  <c r="S2258" i="25"/>
  <c r="S2264" i="25"/>
  <c r="S2270" i="25"/>
  <c r="S2282" i="25"/>
  <c r="S2288" i="25"/>
  <c r="S2294" i="25"/>
  <c r="S2300" i="25"/>
  <c r="S2306" i="25"/>
  <c r="S1755" i="25"/>
  <c r="S1761" i="25"/>
  <c r="S1767" i="25"/>
  <c r="S1773" i="25"/>
  <c r="S1779" i="25"/>
  <c r="S1785" i="25"/>
  <c r="S1791" i="25"/>
  <c r="S1797" i="25"/>
  <c r="S1803" i="25"/>
  <c r="S1809" i="25"/>
  <c r="S1815" i="25"/>
  <c r="S1821" i="25"/>
  <c r="S1827" i="25"/>
  <c r="S1833" i="25"/>
  <c r="S1839" i="25"/>
  <c r="S1851" i="25"/>
  <c r="S1857" i="25"/>
  <c r="S1863" i="25"/>
  <c r="S1869" i="25"/>
  <c r="S1875" i="25"/>
  <c r="S1887" i="25"/>
  <c r="S1893" i="25"/>
  <c r="S1899" i="25"/>
  <c r="S1905" i="25"/>
  <c r="S1911" i="25"/>
  <c r="S1923" i="25"/>
  <c r="S1929" i="25"/>
  <c r="S1935" i="25"/>
  <c r="S1941" i="25"/>
  <c r="S1947" i="25"/>
  <c r="S1959" i="25"/>
  <c r="S1965" i="25"/>
  <c r="S1971" i="25"/>
  <c r="S1977" i="25"/>
  <c r="S1983" i="25"/>
  <c r="S1995" i="25"/>
  <c r="S2001" i="25"/>
  <c r="S2007" i="25"/>
  <c r="S2013" i="25"/>
  <c r="S2019" i="25"/>
  <c r="S2031" i="25"/>
  <c r="S2037" i="25"/>
  <c r="S2043" i="25"/>
  <c r="S2049" i="25"/>
  <c r="S2055" i="25"/>
  <c r="S2067" i="25"/>
  <c r="S2073" i="25"/>
  <c r="S2079" i="25"/>
  <c r="S2085" i="25"/>
  <c r="S2091" i="25"/>
  <c r="S2103" i="25"/>
  <c r="S2109" i="25"/>
  <c r="S2115" i="25"/>
  <c r="S2121" i="25"/>
  <c r="S2127" i="25"/>
  <c r="S2139" i="25"/>
  <c r="S2145" i="25"/>
  <c r="S2151" i="25"/>
  <c r="S2157" i="25"/>
  <c r="S2175" i="25"/>
  <c r="S2181" i="25"/>
  <c r="S2187" i="25"/>
  <c r="S2193" i="25"/>
  <c r="S2199" i="25"/>
  <c r="S2211" i="25"/>
  <c r="S2217" i="25"/>
  <c r="S2223" i="25"/>
  <c r="S2229" i="25"/>
  <c r="S2235" i="25"/>
  <c r="S2247" i="25"/>
  <c r="S2253" i="25"/>
  <c r="S2259" i="25"/>
  <c r="S2265" i="25"/>
  <c r="S2271" i="25"/>
  <c r="S2283" i="25"/>
  <c r="S2289" i="25"/>
  <c r="S2295" i="25"/>
  <c r="S2301" i="25"/>
  <c r="S2307" i="25"/>
  <c r="O408" i="25"/>
  <c r="O426" i="25"/>
  <c r="O433" i="25"/>
  <c r="O529" i="25"/>
  <c r="O643" i="25"/>
  <c r="O667" i="25"/>
  <c r="O1405" i="25"/>
  <c r="O1411" i="25"/>
  <c r="O1417" i="25"/>
  <c r="O1423" i="25"/>
  <c r="O1429" i="25"/>
  <c r="O1435" i="25"/>
  <c r="O1441" i="25"/>
  <c r="O1447" i="25"/>
  <c r="O1453" i="25"/>
  <c r="O1459" i="25"/>
  <c r="O1471" i="25"/>
  <c r="O1477" i="25"/>
  <c r="O1483" i="25"/>
  <c r="O1489" i="25"/>
  <c r="O1513" i="25"/>
  <c r="O1519" i="25"/>
  <c r="O1525" i="25"/>
  <c r="O1531" i="25"/>
  <c r="O1537" i="25"/>
  <c r="O1543" i="25"/>
  <c r="O312" i="25"/>
  <c r="O1081" i="25"/>
  <c r="O1501" i="25"/>
  <c r="O1261" i="25"/>
  <c r="O1267" i="25"/>
  <c r="O1273" i="25"/>
  <c r="O1279" i="25"/>
  <c r="O1285" i="25"/>
  <c r="O292" i="25"/>
  <c r="O310" i="25"/>
  <c r="O2307" i="25"/>
  <c r="O1052" i="25"/>
  <c r="O1058" i="25"/>
  <c r="O1070" i="25"/>
  <c r="O1076" i="25"/>
  <c r="O1100" i="25"/>
  <c r="O1118" i="25"/>
  <c r="O440" i="25"/>
  <c r="O686" i="25"/>
  <c r="O1922" i="25"/>
  <c r="O1928" i="25"/>
  <c r="O1934" i="25"/>
  <c r="O1940" i="25"/>
  <c r="O1946" i="25"/>
  <c r="O1952" i="25"/>
  <c r="O1958" i="25"/>
  <c r="O2012" i="25"/>
  <c r="O2018" i="25"/>
  <c r="O2024" i="25"/>
  <c r="O2030" i="25"/>
  <c r="O2036" i="25"/>
  <c r="O2042" i="25"/>
  <c r="O2252" i="25"/>
  <c r="O19" i="25"/>
  <c r="O295" i="25"/>
  <c r="O373" i="25"/>
  <c r="O409" i="25"/>
  <c r="O427" i="25"/>
  <c r="O998" i="25"/>
  <c r="O1004" i="25"/>
  <c r="O1016" i="25"/>
  <c r="O1022" i="25"/>
  <c r="O1034" i="25"/>
  <c r="O1298" i="25"/>
  <c r="O1304" i="25"/>
  <c r="O1310" i="25"/>
  <c r="O1316" i="25"/>
  <c r="O1322" i="25"/>
  <c r="O1328" i="25"/>
  <c r="O1334" i="25"/>
  <c r="O1340" i="25"/>
  <c r="O1346" i="25"/>
  <c r="O1358" i="25"/>
  <c r="O1364" i="25"/>
  <c r="O1370" i="25"/>
  <c r="O1376" i="25"/>
  <c r="O1382" i="25"/>
  <c r="O1388" i="25"/>
  <c r="O1394" i="25"/>
  <c r="O1400" i="25"/>
  <c r="O1634" i="25"/>
  <c r="O1640" i="25"/>
  <c r="O1646" i="25"/>
  <c r="O1652" i="25"/>
  <c r="O1658" i="25"/>
  <c r="O1664" i="25"/>
  <c r="O1670" i="25"/>
  <c r="O1676" i="25"/>
  <c r="O1682" i="25"/>
  <c r="O1688" i="25"/>
  <c r="O1694" i="25"/>
  <c r="O1700" i="25"/>
  <c r="O1802" i="25"/>
  <c r="O2174" i="25"/>
  <c r="O2180" i="25"/>
  <c r="O2186" i="25"/>
  <c r="O319" i="25"/>
  <c r="O698" i="25"/>
  <c r="O1202" i="25"/>
  <c r="O1214" i="25"/>
  <c r="O1220" i="25"/>
  <c r="O1232" i="25"/>
  <c r="O1238" i="25"/>
  <c r="O1250" i="25"/>
  <c r="O1256" i="25"/>
  <c r="O1262" i="25"/>
  <c r="O1268" i="25"/>
  <c r="O1274" i="25"/>
  <c r="O1280" i="25"/>
  <c r="O1286" i="25"/>
  <c r="O2102" i="25"/>
  <c r="O2108" i="25"/>
  <c r="O2114" i="25"/>
  <c r="O2120" i="25"/>
  <c r="O2126" i="25"/>
  <c r="O2132" i="25"/>
  <c r="O2246" i="25"/>
  <c r="O403" i="25"/>
  <c r="O800" i="25"/>
  <c r="O830" i="25"/>
  <c r="O836" i="25"/>
  <c r="O842" i="25"/>
  <c r="O848" i="25"/>
  <c r="O854" i="25"/>
  <c r="O860" i="25"/>
  <c r="O866" i="25"/>
  <c r="O872" i="25"/>
  <c r="O878" i="25"/>
  <c r="O884" i="25"/>
  <c r="O890" i="25"/>
  <c r="O896" i="25"/>
  <c r="O902" i="25"/>
  <c r="O908" i="25"/>
  <c r="O914" i="25"/>
  <c r="O920" i="25"/>
  <c r="O926" i="25"/>
  <c r="O932" i="25"/>
  <c r="O938" i="25"/>
  <c r="O944" i="25"/>
  <c r="O950" i="25"/>
  <c r="O956" i="25"/>
  <c r="O962" i="25"/>
  <c r="O968" i="25"/>
  <c r="O974" i="25"/>
  <c r="O980" i="25"/>
  <c r="O1142" i="25"/>
  <c r="O1148" i="25"/>
  <c r="O1196" i="25"/>
  <c r="O1970" i="25"/>
  <c r="O1976" i="25"/>
  <c r="O1982" i="25"/>
  <c r="O1988" i="25"/>
  <c r="O1994" i="25"/>
  <c r="O2000" i="25"/>
  <c r="O2054" i="25"/>
  <c r="O2060" i="25"/>
  <c r="O2066" i="25"/>
  <c r="O2072" i="25"/>
  <c r="O2078" i="25"/>
  <c r="O2084" i="25"/>
  <c r="O2288" i="25"/>
  <c r="O307" i="25"/>
  <c r="O355" i="25"/>
  <c r="O692" i="25"/>
  <c r="O716" i="25"/>
  <c r="O1160" i="25"/>
  <c r="O1166" i="25"/>
  <c r="O1178" i="25"/>
  <c r="O1184" i="25"/>
  <c r="O1406" i="25"/>
  <c r="O1412" i="25"/>
  <c r="O1418" i="25"/>
  <c r="O1424" i="25"/>
  <c r="O1430" i="25"/>
  <c r="O1436" i="25"/>
  <c r="O1442" i="25"/>
  <c r="O1448" i="25"/>
  <c r="O1454" i="25"/>
  <c r="O1460" i="25"/>
  <c r="O1466" i="25"/>
  <c r="O1472" i="25"/>
  <c r="O1478" i="25"/>
  <c r="O1484" i="25"/>
  <c r="O1514" i="25"/>
  <c r="O1520" i="25"/>
  <c r="O1526" i="25"/>
  <c r="O1532" i="25"/>
  <c r="O1538" i="25"/>
  <c r="O1544" i="25"/>
  <c r="O1550" i="25"/>
  <c r="O264" i="25"/>
  <c r="O511" i="25"/>
  <c r="O186" i="25"/>
  <c r="O354" i="25"/>
  <c r="O523" i="25"/>
  <c r="O661" i="25"/>
  <c r="O571" i="25"/>
  <c r="O577" i="25"/>
  <c r="O583" i="25"/>
  <c r="O991" i="25"/>
  <c r="O997" i="25"/>
  <c r="O1051" i="25"/>
  <c r="O1057" i="25"/>
  <c r="O1063" i="25"/>
  <c r="O1069" i="25"/>
  <c r="O1141" i="25"/>
  <c r="O1147" i="25"/>
  <c r="O1153" i="25"/>
  <c r="O1201" i="25"/>
  <c r="O1207" i="25"/>
  <c r="O1213" i="25"/>
  <c r="O1219" i="25"/>
  <c r="O324" i="25"/>
  <c r="O541" i="25"/>
  <c r="O565" i="25"/>
  <c r="O625" i="25"/>
  <c r="O637" i="25"/>
  <c r="O655" i="25"/>
  <c r="O877" i="25"/>
  <c r="O889" i="25"/>
  <c r="O1003" i="25"/>
  <c r="O1075" i="25"/>
  <c r="O1159" i="25"/>
  <c r="O1165" i="25"/>
  <c r="O1171" i="25"/>
  <c r="O1177" i="25"/>
  <c r="O1183" i="25"/>
  <c r="O1195" i="25"/>
  <c r="O1225" i="25"/>
  <c r="O1231" i="25"/>
  <c r="O1237" i="25"/>
  <c r="O1243" i="25"/>
  <c r="O1249" i="25"/>
  <c r="O1255" i="25"/>
  <c r="O1345" i="25"/>
  <c r="O1369" i="25"/>
  <c r="O258" i="25"/>
  <c r="O445" i="25"/>
  <c r="O547" i="25"/>
  <c r="O631" i="25"/>
  <c r="O871" i="25"/>
  <c r="O883" i="25"/>
  <c r="O505" i="25"/>
  <c r="O517" i="25"/>
  <c r="O535" i="25"/>
  <c r="O613" i="25"/>
  <c r="O619" i="25"/>
  <c r="O673" i="25"/>
  <c r="O895" i="25"/>
  <c r="O901" i="25"/>
  <c r="O907" i="25"/>
  <c r="O913" i="25"/>
  <c r="O919" i="25"/>
  <c r="O925" i="25"/>
  <c r="O931" i="25"/>
  <c r="O937" i="25"/>
  <c r="O943" i="25"/>
  <c r="O949" i="25"/>
  <c r="O955" i="25"/>
  <c r="O961" i="25"/>
  <c r="O967" i="25"/>
  <c r="O973" i="25"/>
  <c r="O979" i="25"/>
  <c r="O985" i="25"/>
  <c r="O1009" i="25"/>
  <c r="O1015" i="25"/>
  <c r="O1021" i="25"/>
  <c r="O1027" i="25"/>
  <c r="O1033" i="25"/>
  <c r="O1039" i="25"/>
  <c r="O1087" i="25"/>
  <c r="O1093" i="25"/>
  <c r="O1099" i="25"/>
  <c r="O1105" i="25"/>
  <c r="O1111" i="25"/>
  <c r="O1117" i="25"/>
  <c r="O1123" i="25"/>
  <c r="O1129" i="25"/>
  <c r="O1135" i="25"/>
  <c r="O1189" i="25"/>
  <c r="O72" i="25"/>
  <c r="O294" i="25"/>
  <c r="O439" i="25"/>
  <c r="O595" i="25"/>
  <c r="O685" i="25"/>
  <c r="O260" i="25"/>
  <c r="O296" i="25"/>
  <c r="O326" i="25"/>
  <c r="O122" i="25"/>
  <c r="O434" i="25"/>
  <c r="O392" i="25"/>
  <c r="O578" i="25"/>
  <c r="O596" i="25"/>
  <c r="O614" i="25"/>
  <c r="O632" i="25"/>
  <c r="O650" i="25"/>
  <c r="O572" i="25"/>
  <c r="O626" i="25"/>
  <c r="O644" i="25"/>
  <c r="O662" i="25"/>
  <c r="O446" i="25"/>
  <c r="O566" i="25"/>
  <c r="O584" i="25"/>
  <c r="O620" i="25"/>
  <c r="O500" i="25"/>
  <c r="O506" i="25"/>
  <c r="O524" i="25"/>
  <c r="O530" i="25"/>
  <c r="O536" i="25"/>
  <c r="O542" i="25"/>
  <c r="O548" i="25"/>
  <c r="O818" i="25"/>
  <c r="O824" i="25"/>
  <c r="O826" i="25"/>
  <c r="O828" i="25"/>
  <c r="O832" i="25"/>
  <c r="O834" i="25"/>
  <c r="O838" i="25"/>
  <c r="O840" i="25"/>
  <c r="O844" i="25"/>
  <c r="O846" i="25"/>
  <c r="O850" i="25"/>
  <c r="O852" i="25"/>
  <c r="O856" i="25"/>
  <c r="O858" i="25"/>
  <c r="O862" i="25"/>
  <c r="O864" i="25"/>
  <c r="O870" i="25"/>
  <c r="O876" i="25"/>
  <c r="O882" i="25"/>
  <c r="O888" i="25"/>
  <c r="O894" i="25"/>
  <c r="O900" i="25"/>
  <c r="O906" i="25"/>
  <c r="O748" i="25"/>
  <c r="O784" i="25"/>
  <c r="O793" i="25"/>
  <c r="O682" i="25"/>
  <c r="O797" i="25"/>
  <c r="O823" i="25"/>
  <c r="O825" i="25"/>
  <c r="O827" i="25"/>
  <c r="O829" i="25"/>
  <c r="O831" i="25"/>
  <c r="O835" i="25"/>
  <c r="O837" i="25"/>
  <c r="O841" i="25"/>
  <c r="O843" i="25"/>
  <c r="O847" i="25"/>
  <c r="O849" i="25"/>
  <c r="O853" i="25"/>
  <c r="O855" i="25"/>
  <c r="O859" i="25"/>
  <c r="O861" i="25"/>
  <c r="O865" i="25"/>
  <c r="O867" i="25"/>
  <c r="O873" i="25"/>
  <c r="O879" i="25"/>
  <c r="O885" i="25"/>
  <c r="O891" i="25"/>
  <c r="O897" i="25"/>
  <c r="O903" i="25"/>
  <c r="O995" i="25"/>
  <c r="O1013" i="25"/>
  <c r="O1031" i="25"/>
  <c r="O1049" i="25"/>
  <c r="O1136" i="25"/>
  <c r="O1154" i="25"/>
  <c r="O1172" i="25"/>
  <c r="O1190" i="25"/>
  <c r="O1208" i="25"/>
  <c r="O1226" i="25"/>
  <c r="O1244" i="25"/>
  <c r="O992" i="25"/>
  <c r="O1010" i="25"/>
  <c r="O1028" i="25"/>
  <c r="O1046" i="25"/>
  <c r="O1064" i="25"/>
  <c r="O1079" i="25"/>
  <c r="O1083" i="25"/>
  <c r="O1097" i="25"/>
  <c r="O1106" i="25"/>
  <c r="O1115" i="25"/>
  <c r="O1124" i="25"/>
  <c r="O1157" i="25"/>
  <c r="O1175" i="25"/>
  <c r="O1193" i="25"/>
  <c r="O1211" i="25"/>
  <c r="O1229" i="25"/>
  <c r="O1247" i="25"/>
  <c r="O1082" i="25"/>
  <c r="O1088" i="25"/>
  <c r="O1094" i="25"/>
  <c r="O1103" i="25"/>
  <c r="O1112" i="25"/>
  <c r="O1121" i="25"/>
  <c r="O1133" i="25"/>
  <c r="O1151" i="25"/>
  <c r="O1169" i="25"/>
  <c r="O1187" i="25"/>
  <c r="O1205" i="25"/>
  <c r="O1223" i="25"/>
  <c r="O1241" i="25"/>
  <c r="O1465" i="25"/>
  <c r="O1559" i="25"/>
  <c r="O1577" i="25"/>
  <c r="O1595" i="25"/>
  <c r="O1613" i="25"/>
  <c r="O1462" i="25"/>
  <c r="O1562" i="25"/>
  <c r="O1580" i="25"/>
  <c r="O1598" i="25"/>
  <c r="O1616" i="25"/>
  <c r="O1586" i="25"/>
  <c r="O1604" i="25"/>
  <c r="O1622" i="25"/>
  <c r="O1556" i="25"/>
  <c r="O1574" i="25"/>
  <c r="O1592" i="25"/>
  <c r="O1610" i="25"/>
  <c r="O1628" i="25"/>
  <c r="O1799" i="25"/>
  <c r="O1870" i="25"/>
  <c r="O1888" i="25"/>
  <c r="O1924" i="25"/>
  <c r="O1942" i="25"/>
  <c r="O1945" i="25"/>
  <c r="O1864" i="25"/>
  <c r="O1882" i="25"/>
  <c r="O1936" i="25"/>
  <c r="O2059" i="25"/>
  <c r="O2065" i="25"/>
  <c r="O2071" i="25"/>
  <c r="O2073" i="25"/>
  <c r="O2098" i="25"/>
  <c r="O2069" i="25"/>
  <c r="O2096" i="25"/>
  <c r="O2107" i="25"/>
  <c r="O2083" i="25"/>
  <c r="O2123" i="25"/>
  <c r="O2101" i="25"/>
  <c r="O2110" i="25"/>
  <c r="O2119" i="25"/>
  <c r="O2128" i="25"/>
  <c r="O2171" i="25"/>
  <c r="O2175" i="25"/>
  <c r="O2177" i="25"/>
  <c r="O2179" i="25"/>
  <c r="O2181" i="25"/>
  <c r="O2183" i="25"/>
  <c r="O2185" i="25"/>
  <c r="O2189" i="25"/>
  <c r="O2191" i="25"/>
  <c r="O2197" i="25"/>
  <c r="O2247" i="25"/>
  <c r="O2253" i="25"/>
  <c r="O2097" i="25"/>
  <c r="O2106" i="25"/>
  <c r="O2115" i="25"/>
  <c r="O2124" i="25"/>
  <c r="O2133" i="25"/>
  <c r="B10" i="26"/>
  <c r="M54" i="25" l="1"/>
  <c r="N54" i="25" s="1"/>
  <c r="O54" i="25" s="1"/>
  <c r="N101" i="25" l="1"/>
  <c r="O101" i="25" s="1"/>
  <c r="M603" i="25"/>
  <c r="N603" i="25" s="1"/>
  <c r="O603" i="25" s="1"/>
  <c r="M51" i="25" l="1"/>
  <c r="N51" i="25" s="1"/>
  <c r="O51" i="25" s="1"/>
  <c r="M12" i="25" l="1"/>
  <c r="N12" i="25" s="1"/>
  <c r="O12" i="25" s="1"/>
  <c r="M2295" i="25" l="1"/>
  <c r="N2295" i="25" s="1"/>
  <c r="O2295" i="25" s="1"/>
  <c r="M2231" i="25"/>
  <c r="N2231" i="25" s="1"/>
  <c r="O2231" i="25" s="1"/>
  <c r="M2227" i="25"/>
  <c r="N2227" i="25" s="1"/>
  <c r="O2227" i="25" s="1"/>
  <c r="M2224" i="25"/>
  <c r="N2224" i="25" s="1"/>
  <c r="O2224" i="25" s="1"/>
  <c r="M2223" i="25"/>
  <c r="N2223" i="25" s="1"/>
  <c r="O2223" i="25" s="1"/>
  <c r="M2162" i="25"/>
  <c r="N2162" i="25" s="1"/>
  <c r="O2162" i="25" s="1"/>
  <c r="M2220" i="25"/>
  <c r="N2220" i="25" s="1"/>
  <c r="O2220" i="25" s="1"/>
  <c r="M2302" i="25"/>
  <c r="N2302" i="25" s="1"/>
  <c r="O2302" i="25" s="1"/>
  <c r="M1815" i="25" l="1"/>
  <c r="N1815" i="25" s="1"/>
  <c r="O1815" i="25" s="1"/>
  <c r="M2142" i="25"/>
  <c r="N2142" i="25" s="1"/>
  <c r="O2142" i="25" s="1"/>
  <c r="M1812" i="25"/>
  <c r="N1812" i="25" s="1"/>
  <c r="O1812" i="25" s="1"/>
  <c r="M1918" i="25"/>
  <c r="N1918" i="25" s="1"/>
  <c r="O1918" i="25" s="1"/>
  <c r="M1810" i="25"/>
  <c r="N1810" i="25" s="1"/>
  <c r="O1810" i="25" s="1"/>
  <c r="M1917" i="25"/>
  <c r="N1917" i="25" s="1"/>
  <c r="O1917" i="25" s="1"/>
  <c r="M1809" i="25"/>
  <c r="N1809" i="25" s="1"/>
  <c r="O1809" i="25" s="1"/>
  <c r="M1796" i="25"/>
  <c r="N1796" i="25" s="1"/>
  <c r="O1796" i="25" s="1"/>
  <c r="M1911" i="25"/>
  <c r="N1911" i="25" s="1"/>
  <c r="O1911" i="25" s="1"/>
  <c r="M2159" i="25"/>
  <c r="N2159" i="25" s="1"/>
  <c r="O2159" i="25" s="1"/>
  <c r="M1794" i="25"/>
  <c r="N1794" i="25" s="1"/>
  <c r="O1794" i="25" s="1"/>
  <c r="M1893" i="25"/>
  <c r="N1893" i="25" s="1"/>
  <c r="O1893" i="25" s="1"/>
  <c r="M2154" i="25"/>
  <c r="N2154" i="25" s="1"/>
  <c r="O2154" i="25" s="1"/>
  <c r="M1915" i="25"/>
  <c r="N1915" i="25" s="1"/>
  <c r="O1915" i="25" s="1"/>
  <c r="M1291" i="25" l="1"/>
  <c r="N1291" i="25" s="1"/>
  <c r="O1291" i="25" s="1"/>
  <c r="M1288" i="25"/>
  <c r="N1288" i="25" s="1"/>
  <c r="O1288" i="25" s="1"/>
  <c r="M1138" i="25"/>
  <c r="N1138" i="25" s="1"/>
  <c r="O1138" i="25" s="1"/>
  <c r="M1139" i="25"/>
  <c r="N1139" i="25" s="1"/>
  <c r="O1139" i="25" s="1"/>
  <c r="M1289" i="25"/>
  <c r="N1289" i="25" s="1"/>
  <c r="O1289" i="25" s="1"/>
  <c r="M1192" i="25"/>
  <c r="N1192" i="25" s="1"/>
  <c r="O1192" i="25" s="1"/>
  <c r="M986" i="25"/>
  <c r="N986" i="25" s="1"/>
  <c r="O986" i="25" s="1"/>
  <c r="M1290" i="25"/>
  <c r="N1290" i="25" s="1"/>
  <c r="O1290" i="25" s="1"/>
  <c r="M1197" i="25"/>
  <c r="N1197" i="25" s="1"/>
  <c r="O1197" i="25" s="1"/>
  <c r="M1040" i="25"/>
  <c r="N1040" i="25" s="1"/>
  <c r="O1040" i="25" s="1"/>
  <c r="M1045" i="25"/>
  <c r="N1045" i="25" s="1"/>
  <c r="O1045" i="25" s="1"/>
  <c r="M726" i="25"/>
  <c r="N726" i="25" s="1"/>
  <c r="O726" i="25" s="1"/>
  <c r="M14" i="25" l="1"/>
  <c r="N14" i="25" s="1"/>
  <c r="O14" i="25" s="1"/>
  <c r="M31" i="25"/>
  <c r="N31" i="25" s="1"/>
  <c r="O31" i="25" s="1"/>
  <c r="M57" i="25"/>
  <c r="N57" i="25" s="1"/>
  <c r="O57" i="25" s="1"/>
  <c r="M64" i="25"/>
  <c r="N64" i="25" s="1"/>
  <c r="O64" i="25" s="1"/>
  <c r="M89" i="25"/>
  <c r="N89" i="25" s="1"/>
  <c r="O89" i="25" s="1"/>
  <c r="M102" i="25"/>
  <c r="N102" i="25" s="1"/>
  <c r="O102" i="25" s="1"/>
  <c r="M127" i="25"/>
  <c r="N127" i="25" s="1"/>
  <c r="O127" i="25" s="1"/>
  <c r="M133" i="25"/>
  <c r="N133" i="25" s="1"/>
  <c r="O133" i="25" s="1"/>
  <c r="M163" i="25"/>
  <c r="N163" i="25" s="1"/>
  <c r="O163" i="25" s="1"/>
  <c r="M194" i="25"/>
  <c r="N194" i="25" s="1"/>
  <c r="O194" i="25" s="1"/>
  <c r="M201" i="25"/>
  <c r="N201" i="25" s="1"/>
  <c r="O201" i="25" s="1"/>
  <c r="M219" i="25"/>
  <c r="N219" i="25" s="1"/>
  <c r="O219" i="25" s="1"/>
  <c r="M225" i="25"/>
  <c r="N225" i="25" s="1"/>
  <c r="O225" i="25" s="1"/>
  <c r="M231" i="25"/>
  <c r="N231" i="25" s="1"/>
  <c r="O231" i="25" s="1"/>
  <c r="M237" i="25"/>
  <c r="N237" i="25" s="1"/>
  <c r="O237" i="25" s="1"/>
  <c r="M243" i="25"/>
  <c r="N243" i="25" s="1"/>
  <c r="O243" i="25" s="1"/>
  <c r="M249" i="25"/>
  <c r="N249" i="25" s="1"/>
  <c r="O249" i="25" s="1"/>
  <c r="M255" i="25"/>
  <c r="N255" i="25" s="1"/>
  <c r="O255" i="25" s="1"/>
  <c r="M266" i="25"/>
  <c r="N266" i="25" s="1"/>
  <c r="O266" i="25" s="1"/>
  <c r="M272" i="25"/>
  <c r="N272" i="25" s="1"/>
  <c r="O272" i="25" s="1"/>
  <c r="M278" i="25"/>
  <c r="N278" i="25" s="1"/>
  <c r="O278" i="25" s="1"/>
  <c r="M284" i="25"/>
  <c r="N284" i="25" s="1"/>
  <c r="O284" i="25" s="1"/>
  <c r="M291" i="25"/>
  <c r="N291" i="25" s="1"/>
  <c r="O291" i="25" s="1"/>
  <c r="M302" i="25"/>
  <c r="N302" i="25" s="1"/>
  <c r="O302" i="25" s="1"/>
  <c r="M313" i="25"/>
  <c r="N313" i="25" s="1"/>
  <c r="O313" i="25" s="1"/>
  <c r="M320" i="25"/>
  <c r="N320" i="25" s="1"/>
  <c r="O320" i="25" s="1"/>
  <c r="M330" i="25"/>
  <c r="N330" i="25" s="1"/>
  <c r="O330" i="25" s="1"/>
  <c r="M336" i="25"/>
  <c r="N336" i="25" s="1"/>
  <c r="O336" i="25" s="1"/>
  <c r="M343" i="25"/>
  <c r="N343" i="25" s="1"/>
  <c r="O343" i="25" s="1"/>
  <c r="M349" i="25"/>
  <c r="N349" i="25" s="1"/>
  <c r="O349" i="25" s="1"/>
  <c r="M360" i="25"/>
  <c r="N360" i="25" s="1"/>
  <c r="O360" i="25" s="1"/>
  <c r="M366" i="25"/>
  <c r="N366" i="25" s="1"/>
  <c r="O366" i="25" s="1"/>
  <c r="M372" i="25"/>
  <c r="N372" i="25" s="1"/>
  <c r="O372" i="25" s="1"/>
  <c r="M379" i="25"/>
  <c r="N379" i="25" s="1"/>
  <c r="O379" i="25" s="1"/>
  <c r="M385" i="25"/>
  <c r="N385" i="25" s="1"/>
  <c r="O385" i="25" s="1"/>
  <c r="M391" i="25"/>
  <c r="N391" i="25" s="1"/>
  <c r="O391" i="25" s="1"/>
  <c r="M398" i="25"/>
  <c r="N398" i="25" s="1"/>
  <c r="O398" i="25" s="1"/>
  <c r="M405" i="25"/>
  <c r="N405" i="25" s="1"/>
  <c r="O405" i="25" s="1"/>
  <c r="M418" i="25"/>
  <c r="N418" i="25" s="1"/>
  <c r="O418" i="25" s="1"/>
  <c r="M425" i="25"/>
  <c r="N425" i="25" s="1"/>
  <c r="O425" i="25" s="1"/>
  <c r="M448" i="25"/>
  <c r="N448" i="25" s="1"/>
  <c r="O448" i="25" s="1"/>
  <c r="M454" i="25"/>
  <c r="N454" i="25" s="1"/>
  <c r="O454" i="25" s="1"/>
  <c r="M460" i="25"/>
  <c r="N460" i="25" s="1"/>
  <c r="O460" i="25" s="1"/>
  <c r="M466" i="25"/>
  <c r="N466" i="25" s="1"/>
  <c r="O466" i="25" s="1"/>
  <c r="M472" i="25"/>
  <c r="N472" i="25" s="1"/>
  <c r="O472" i="25" s="1"/>
  <c r="M43" i="25"/>
  <c r="N43" i="25" s="1"/>
  <c r="O43" i="25" s="1"/>
  <c r="M49" i="25"/>
  <c r="N49" i="25" s="1"/>
  <c r="O49" i="25" s="1"/>
  <c r="M77" i="25"/>
  <c r="N77" i="25" s="1"/>
  <c r="O77" i="25" s="1"/>
  <c r="M108" i="25"/>
  <c r="N108" i="25" s="1"/>
  <c r="O108" i="25" s="1"/>
  <c r="M114" i="25"/>
  <c r="N114" i="25" s="1"/>
  <c r="O114" i="25" s="1"/>
  <c r="M120" i="25"/>
  <c r="N120" i="25" s="1"/>
  <c r="O120" i="25" s="1"/>
  <c r="M151" i="25"/>
  <c r="N151" i="25" s="1"/>
  <c r="O151" i="25" s="1"/>
  <c r="M169" i="25"/>
  <c r="N169" i="25" s="1"/>
  <c r="O169" i="25" s="1"/>
  <c r="M175" i="25"/>
  <c r="N175" i="25" s="1"/>
  <c r="O175" i="25" s="1"/>
  <c r="M181" i="25"/>
  <c r="N181" i="25" s="1"/>
  <c r="O181" i="25" s="1"/>
  <c r="M213" i="25"/>
  <c r="N213" i="25" s="1"/>
  <c r="O213" i="25" s="1"/>
  <c r="M25" i="25"/>
  <c r="N25" i="25" s="1"/>
  <c r="O25" i="25" s="1"/>
  <c r="M37" i="25"/>
  <c r="N37" i="25" s="1"/>
  <c r="O37" i="25" s="1"/>
  <c r="M70" i="25"/>
  <c r="N70" i="25" s="1"/>
  <c r="O70" i="25" s="1"/>
  <c r="M83" i="25"/>
  <c r="N83" i="25" s="1"/>
  <c r="O83" i="25" s="1"/>
  <c r="M95" i="25"/>
  <c r="N95" i="25" s="1"/>
  <c r="O95" i="25" s="1"/>
  <c r="M139" i="25"/>
  <c r="N139" i="25" s="1"/>
  <c r="O139" i="25" s="1"/>
  <c r="M145" i="25"/>
  <c r="N145" i="25" s="1"/>
  <c r="O145" i="25" s="1"/>
  <c r="M157" i="25"/>
  <c r="N157" i="25" s="1"/>
  <c r="O157" i="25" s="1"/>
  <c r="M188" i="25"/>
  <c r="N188" i="25" s="1"/>
  <c r="O188" i="25" s="1"/>
  <c r="M207" i="25"/>
  <c r="N207" i="25" s="1"/>
  <c r="O207" i="25" s="1"/>
  <c r="M478" i="25"/>
  <c r="N478" i="25" s="1"/>
  <c r="O478" i="25" s="1"/>
  <c r="M484" i="25"/>
  <c r="N484" i="25" s="1"/>
  <c r="O484" i="25" s="1"/>
  <c r="M490" i="25"/>
  <c r="N490" i="25" s="1"/>
  <c r="O490" i="25" s="1"/>
  <c r="M496" i="25"/>
  <c r="N496" i="25" s="1"/>
  <c r="O496" i="25" s="1"/>
  <c r="M509" i="25"/>
  <c r="N509" i="25" s="1"/>
  <c r="O509" i="25" s="1"/>
  <c r="M521" i="25"/>
  <c r="N521" i="25" s="1"/>
  <c r="O521" i="25" s="1"/>
  <c r="M550" i="25"/>
  <c r="N550" i="25" s="1"/>
  <c r="O550" i="25" s="1"/>
  <c r="M556" i="25"/>
  <c r="N556" i="25" s="1"/>
  <c r="O556" i="25" s="1"/>
  <c r="M587" i="25"/>
  <c r="N587" i="25" s="1"/>
  <c r="O587" i="25" s="1"/>
  <c r="M607" i="25"/>
  <c r="N607" i="25" s="1"/>
  <c r="O607" i="25" s="1"/>
  <c r="M642" i="25"/>
  <c r="N642" i="25" s="1"/>
  <c r="O642" i="25" s="1"/>
  <c r="M664" i="25"/>
  <c r="N664" i="25" s="1"/>
  <c r="O664" i="25" s="1"/>
  <c r="M680" i="25"/>
  <c r="N680" i="25" s="1"/>
  <c r="O680" i="25" s="1"/>
  <c r="M699" i="25"/>
  <c r="N699" i="25" s="1"/>
  <c r="O699" i="25" s="1"/>
  <c r="M705" i="25"/>
  <c r="N705" i="25" s="1"/>
  <c r="O705" i="25" s="1"/>
  <c r="M711" i="25"/>
  <c r="N711" i="25" s="1"/>
  <c r="O711" i="25" s="1"/>
  <c r="M720" i="25"/>
  <c r="N720" i="25" s="1"/>
  <c r="O720" i="25" s="1"/>
  <c r="M727" i="25"/>
  <c r="N727" i="25" s="1"/>
  <c r="O727" i="25" s="1"/>
  <c r="M733" i="25"/>
  <c r="N733" i="25" s="1"/>
  <c r="O733" i="25" s="1"/>
  <c r="M739" i="25"/>
  <c r="N739" i="25" s="1"/>
  <c r="O739" i="25" s="1"/>
  <c r="M745" i="25"/>
  <c r="N745" i="25" s="1"/>
  <c r="O745" i="25" s="1"/>
  <c r="M752" i="25"/>
  <c r="N752" i="25" s="1"/>
  <c r="O752" i="25" s="1"/>
  <c r="M758" i="25"/>
  <c r="N758" i="25" s="1"/>
  <c r="O758" i="25" s="1"/>
  <c r="M764" i="25"/>
  <c r="N764" i="25" s="1"/>
  <c r="O764" i="25" s="1"/>
  <c r="M770" i="25"/>
  <c r="N770" i="25" s="1"/>
  <c r="O770" i="25" s="1"/>
  <c r="M776" i="25"/>
  <c r="N776" i="25" s="1"/>
  <c r="O776" i="25" s="1"/>
  <c r="M782" i="25"/>
  <c r="N782" i="25" s="1"/>
  <c r="O782" i="25" s="1"/>
  <c r="M789" i="25"/>
  <c r="N789" i="25" s="1"/>
  <c r="O789" i="25" s="1"/>
  <c r="M804" i="25"/>
  <c r="N804" i="25" s="1"/>
  <c r="O804" i="25" s="1"/>
  <c r="M810" i="25"/>
  <c r="N810" i="25" s="1"/>
  <c r="O810" i="25" s="1"/>
  <c r="M816" i="25"/>
  <c r="N816" i="25" s="1"/>
  <c r="O816" i="25" s="1"/>
  <c r="M987" i="25"/>
  <c r="N987" i="25" s="1"/>
  <c r="O987" i="25" s="1"/>
  <c r="M1401" i="25"/>
  <c r="N1401" i="25" s="1"/>
  <c r="O1401" i="25" s="1"/>
  <c r="M1490" i="25"/>
  <c r="N1490" i="25" s="1"/>
  <c r="O1490" i="25" s="1"/>
  <c r="M1493" i="25"/>
  <c r="N1493" i="25" s="1"/>
  <c r="O1493" i="25" s="1"/>
  <c r="M1496" i="25"/>
  <c r="N1496" i="25" s="1"/>
  <c r="O1496" i="25" s="1"/>
  <c r="M1502" i="25"/>
  <c r="N1502" i="25" s="1"/>
  <c r="O1502" i="25" s="1"/>
  <c r="M1505" i="25"/>
  <c r="N1505" i="25" s="1"/>
  <c r="O1505" i="25" s="1"/>
  <c r="M1508" i="25"/>
  <c r="N1508" i="25" s="1"/>
  <c r="O1508" i="25" s="1"/>
  <c r="M1563" i="25"/>
  <c r="N1563" i="25" s="1"/>
  <c r="O1563" i="25" s="1"/>
  <c r="M1568" i="25"/>
  <c r="N1568" i="25" s="1"/>
  <c r="O1568" i="25" s="1"/>
  <c r="M1617" i="25"/>
  <c r="N1617" i="25" s="1"/>
  <c r="O1617" i="25" s="1"/>
  <c r="M1706" i="25"/>
  <c r="N1706" i="25" s="1"/>
  <c r="O1706" i="25" s="1"/>
  <c r="M1711" i="25"/>
  <c r="N1711" i="25" s="1"/>
  <c r="O1711" i="25" s="1"/>
  <c r="M1720" i="25"/>
  <c r="N1720" i="25" s="1"/>
  <c r="O1720" i="25" s="1"/>
  <c r="M1726" i="25"/>
  <c r="N1726" i="25" s="1"/>
  <c r="O1726" i="25" s="1"/>
  <c r="M1732" i="25"/>
  <c r="N1732" i="25" s="1"/>
  <c r="O1732" i="25" s="1"/>
  <c r="M1738" i="25"/>
  <c r="N1738" i="25" s="1"/>
  <c r="O1738" i="25" s="1"/>
  <c r="M1744" i="25"/>
  <c r="N1744" i="25" s="1"/>
  <c r="O1744" i="25" s="1"/>
  <c r="M1750" i="25"/>
  <c r="N1750" i="25" s="1"/>
  <c r="O1750" i="25" s="1"/>
  <c r="M1756" i="25"/>
  <c r="N1756" i="25" s="1"/>
  <c r="O1756" i="25" s="1"/>
  <c r="M1762" i="25"/>
  <c r="N1762" i="25" s="1"/>
  <c r="O1762" i="25" s="1"/>
  <c r="M1768" i="25"/>
  <c r="N1768" i="25" s="1"/>
  <c r="O1768" i="25" s="1"/>
  <c r="M1774" i="25"/>
  <c r="N1774" i="25" s="1"/>
  <c r="O1774" i="25" s="1"/>
  <c r="M1783" i="25"/>
  <c r="N1783" i="25" s="1"/>
  <c r="O1783" i="25" s="1"/>
  <c r="M1791" i="25"/>
  <c r="N1791" i="25" s="1"/>
  <c r="O1791" i="25" s="1"/>
  <c r="M1811" i="25"/>
  <c r="N1811" i="25" s="1"/>
  <c r="O1811" i="25" s="1"/>
  <c r="M1821" i="25"/>
  <c r="N1821" i="25" s="1"/>
  <c r="O1821" i="25" s="1"/>
  <c r="M1827" i="25"/>
  <c r="N1827" i="25" s="1"/>
  <c r="O1827" i="25" s="1"/>
  <c r="M1833" i="25"/>
  <c r="N1833" i="25" s="1"/>
  <c r="O1833" i="25" s="1"/>
  <c r="M1839" i="25"/>
  <c r="N1839" i="25" s="1"/>
  <c r="O1839" i="25" s="1"/>
  <c r="M1845" i="25"/>
  <c r="N1845" i="25" s="1"/>
  <c r="O1845" i="25" s="1"/>
  <c r="M1851" i="25"/>
  <c r="N1851" i="25" s="1"/>
  <c r="O1851" i="25" s="1"/>
  <c r="M1895" i="25"/>
  <c r="N1895" i="25" s="1"/>
  <c r="O1895" i="25" s="1"/>
  <c r="M1901" i="25"/>
  <c r="N1901" i="25" s="1"/>
  <c r="O1901" i="25" s="1"/>
  <c r="M1907" i="25"/>
  <c r="N1907" i="25" s="1"/>
  <c r="O1907" i="25" s="1"/>
  <c r="M1914" i="25"/>
  <c r="N1914" i="25" s="1"/>
  <c r="O1914" i="25" s="1"/>
  <c r="M2004" i="25"/>
  <c r="N2004" i="25" s="1"/>
  <c r="O2004" i="25" s="1"/>
  <c r="M2046" i="25"/>
  <c r="N2046" i="25" s="1"/>
  <c r="O2046" i="25" s="1"/>
  <c r="M2090" i="25"/>
  <c r="N2090" i="25" s="1"/>
  <c r="O2090" i="25" s="1"/>
  <c r="M2135" i="25"/>
  <c r="N2135" i="25" s="1"/>
  <c r="O2135" i="25" s="1"/>
  <c r="M2141" i="25"/>
  <c r="N2141" i="25" s="1"/>
  <c r="O2141" i="25" s="1"/>
  <c r="M2148" i="25"/>
  <c r="N2148" i="25" s="1"/>
  <c r="O2148" i="25" s="1"/>
  <c r="M2155" i="25"/>
  <c r="N2155" i="25" s="1"/>
  <c r="O2155" i="25" s="1"/>
  <c r="M2163" i="25"/>
  <c r="N2163" i="25" s="1"/>
  <c r="O2163" i="25" s="1"/>
  <c r="M2170" i="25"/>
  <c r="N2170" i="25" s="1"/>
  <c r="O2170" i="25" s="1"/>
  <c r="M2196" i="25"/>
  <c r="N2196" i="25" s="1"/>
  <c r="O2196" i="25" s="1"/>
  <c r="M2203" i="25"/>
  <c r="N2203" i="25" s="1"/>
  <c r="O2203" i="25" s="1"/>
  <c r="M2209" i="25"/>
  <c r="N2209" i="25" s="1"/>
  <c r="O2209" i="25" s="1"/>
  <c r="M2215" i="25"/>
  <c r="N2215" i="25" s="1"/>
  <c r="O2215" i="25" s="1"/>
  <c r="M2230" i="25"/>
  <c r="N2230" i="25" s="1"/>
  <c r="O2230" i="25" s="1"/>
  <c r="M2237" i="25"/>
  <c r="N2237" i="25" s="1"/>
  <c r="O2237" i="25" s="1"/>
  <c r="M2243" i="25"/>
  <c r="N2243" i="25" s="1"/>
  <c r="O2243" i="25" s="1"/>
  <c r="M2256" i="25"/>
  <c r="N2256" i="25" s="1"/>
  <c r="O2256" i="25" s="1"/>
  <c r="M2262" i="25"/>
  <c r="N2262" i="25" s="1"/>
  <c r="O2262" i="25" s="1"/>
  <c r="M2270" i="25"/>
  <c r="N2270" i="25" s="1"/>
  <c r="O2270" i="25" s="1"/>
  <c r="M2276" i="25"/>
  <c r="N2276" i="25" s="1"/>
  <c r="O2276" i="25" s="1"/>
  <c r="M2282" i="25"/>
  <c r="N2282" i="25" s="1"/>
  <c r="O2282" i="25" s="1"/>
  <c r="M2299" i="25"/>
  <c r="N2299" i="25" s="1"/>
  <c r="O2299" i="25" s="1"/>
  <c r="M2306" i="25"/>
  <c r="N2306" i="25" s="1"/>
  <c r="O2306" i="25" s="1"/>
  <c r="M13" i="25"/>
  <c r="N13" i="25" s="1"/>
  <c r="O13" i="25" s="1"/>
  <c r="M24" i="25"/>
  <c r="N24" i="25" s="1"/>
  <c r="O24" i="25" s="1"/>
  <c r="M30" i="25"/>
  <c r="N30" i="25" s="1"/>
  <c r="O30" i="25" s="1"/>
  <c r="M36" i="25"/>
  <c r="N36" i="25" s="1"/>
  <c r="O36" i="25" s="1"/>
  <c r="M42" i="25"/>
  <c r="N42" i="25" s="1"/>
  <c r="O42" i="25" s="1"/>
  <c r="M48" i="25"/>
  <c r="N48" i="25" s="1"/>
  <c r="O48" i="25" s="1"/>
  <c r="M56" i="25"/>
  <c r="N56" i="25" s="1"/>
  <c r="O56" i="25" s="1"/>
  <c r="M63" i="25"/>
  <c r="N63" i="25" s="1"/>
  <c r="O63" i="25" s="1"/>
  <c r="M69" i="25"/>
  <c r="N69" i="25" s="1"/>
  <c r="O69" i="25" s="1"/>
  <c r="M76" i="25"/>
  <c r="N76" i="25" s="1"/>
  <c r="O76" i="25" s="1"/>
  <c r="M82" i="25"/>
  <c r="N82" i="25" s="1"/>
  <c r="O82" i="25" s="1"/>
  <c r="M88" i="25"/>
  <c r="N88" i="25" s="1"/>
  <c r="O88" i="25" s="1"/>
  <c r="M94" i="25"/>
  <c r="N94" i="25" s="1"/>
  <c r="O94" i="25" s="1"/>
  <c r="M100" i="25"/>
  <c r="N100" i="25" s="1"/>
  <c r="O100" i="25" s="1"/>
  <c r="M107" i="25"/>
  <c r="N107" i="25" s="1"/>
  <c r="O107" i="25" s="1"/>
  <c r="M113" i="25"/>
  <c r="N113" i="25" s="1"/>
  <c r="O113" i="25" s="1"/>
  <c r="M119" i="25"/>
  <c r="N119" i="25" s="1"/>
  <c r="O119" i="25" s="1"/>
  <c r="M126" i="25"/>
  <c r="N126" i="25" s="1"/>
  <c r="O126" i="25" s="1"/>
  <c r="M132" i="25"/>
  <c r="N132" i="25" s="1"/>
  <c r="O132" i="25" s="1"/>
  <c r="M138" i="25"/>
  <c r="N138" i="25" s="1"/>
  <c r="O138" i="25" s="1"/>
  <c r="M144" i="25"/>
  <c r="N144" i="25" s="1"/>
  <c r="O144" i="25" s="1"/>
  <c r="M150" i="25"/>
  <c r="N150" i="25" s="1"/>
  <c r="O150" i="25" s="1"/>
  <c r="M156" i="25"/>
  <c r="N156" i="25" s="1"/>
  <c r="O156" i="25" s="1"/>
  <c r="M162" i="25"/>
  <c r="N162" i="25" s="1"/>
  <c r="O162" i="25" s="1"/>
  <c r="M168" i="25"/>
  <c r="N168" i="25" s="1"/>
  <c r="O168" i="25" s="1"/>
  <c r="M174" i="25"/>
  <c r="N174" i="25" s="1"/>
  <c r="O174" i="25" s="1"/>
  <c r="M180" i="25"/>
  <c r="N180" i="25" s="1"/>
  <c r="O180" i="25" s="1"/>
  <c r="M187" i="25"/>
  <c r="N187" i="25" s="1"/>
  <c r="O187" i="25" s="1"/>
  <c r="M193" i="25"/>
  <c r="N193" i="25" s="1"/>
  <c r="O193" i="25" s="1"/>
  <c r="M199" i="25"/>
  <c r="N199" i="25" s="1"/>
  <c r="O199" i="25" s="1"/>
  <c r="M206" i="25"/>
  <c r="N206" i="25" s="1"/>
  <c r="O206" i="25" s="1"/>
  <c r="M212" i="25"/>
  <c r="N212" i="25" s="1"/>
  <c r="O212" i="25" s="1"/>
  <c r="M218" i="25"/>
  <c r="N218" i="25" s="1"/>
  <c r="O218" i="25" s="1"/>
  <c r="M224" i="25"/>
  <c r="N224" i="25" s="1"/>
  <c r="O224" i="25" s="1"/>
  <c r="M230" i="25"/>
  <c r="N230" i="25" s="1"/>
  <c r="O230" i="25" s="1"/>
  <c r="M236" i="25"/>
  <c r="N236" i="25" s="1"/>
  <c r="O236" i="25" s="1"/>
  <c r="M242" i="25"/>
  <c r="N242" i="25" s="1"/>
  <c r="O242" i="25" s="1"/>
  <c r="M248" i="25"/>
  <c r="N248" i="25" s="1"/>
  <c r="O248" i="25" s="1"/>
  <c r="M254" i="25"/>
  <c r="N254" i="25" s="1"/>
  <c r="O254" i="25" s="1"/>
  <c r="M265" i="25"/>
  <c r="N265" i="25" s="1"/>
  <c r="O265" i="25" s="1"/>
  <c r="M271" i="25"/>
  <c r="N271" i="25" s="1"/>
  <c r="O271" i="25" s="1"/>
  <c r="M277" i="25"/>
  <c r="N277" i="25" s="1"/>
  <c r="O277" i="25" s="1"/>
  <c r="M283" i="25"/>
  <c r="N283" i="25" s="1"/>
  <c r="O283" i="25" s="1"/>
  <c r="M290" i="25"/>
  <c r="N290" i="25" s="1"/>
  <c r="O290" i="25" s="1"/>
  <c r="M301" i="25"/>
  <c r="N301" i="25" s="1"/>
  <c r="O301" i="25" s="1"/>
  <c r="M309" i="25"/>
  <c r="N309" i="25" s="1"/>
  <c r="O309" i="25" s="1"/>
  <c r="M318" i="25"/>
  <c r="N318" i="25" s="1"/>
  <c r="O318" i="25" s="1"/>
  <c r="M329" i="25"/>
  <c r="N329" i="25" s="1"/>
  <c r="O329" i="25" s="1"/>
  <c r="M335" i="25"/>
  <c r="N335" i="25" s="1"/>
  <c r="O335" i="25" s="1"/>
  <c r="M342" i="25"/>
  <c r="N342" i="25" s="1"/>
  <c r="O342" i="25" s="1"/>
  <c r="M348" i="25"/>
  <c r="N348" i="25" s="1"/>
  <c r="O348" i="25" s="1"/>
  <c r="M21" i="25"/>
  <c r="N21" i="25" s="1"/>
  <c r="O21" i="25" s="1"/>
  <c r="M29" i="25"/>
  <c r="N29" i="25" s="1"/>
  <c r="O29" i="25" s="1"/>
  <c r="M35" i="25"/>
  <c r="N35" i="25" s="1"/>
  <c r="O35" i="25" s="1"/>
  <c r="M41" i="25"/>
  <c r="N41" i="25" s="1"/>
  <c r="O41" i="25" s="1"/>
  <c r="M47" i="25"/>
  <c r="N47" i="25" s="1"/>
  <c r="O47" i="25" s="1"/>
  <c r="M55" i="25"/>
  <c r="N55" i="25" s="1"/>
  <c r="O55" i="25" s="1"/>
  <c r="M61" i="25"/>
  <c r="N61" i="25" s="1"/>
  <c r="O61" i="25" s="1"/>
  <c r="M68" i="25"/>
  <c r="N68" i="25" s="1"/>
  <c r="O68" i="25" s="1"/>
  <c r="M75" i="25"/>
  <c r="N75" i="25" s="1"/>
  <c r="O75" i="25" s="1"/>
  <c r="M81" i="25"/>
  <c r="N81" i="25" s="1"/>
  <c r="O81" i="25" s="1"/>
  <c r="M87" i="25"/>
  <c r="N87" i="25" s="1"/>
  <c r="O87" i="25" s="1"/>
  <c r="M93" i="25"/>
  <c r="N93" i="25" s="1"/>
  <c r="O93" i="25" s="1"/>
  <c r="M99" i="25"/>
  <c r="N99" i="25" s="1"/>
  <c r="O99" i="25" s="1"/>
  <c r="M106" i="25"/>
  <c r="N106" i="25" s="1"/>
  <c r="O106" i="25" s="1"/>
  <c r="M112" i="25"/>
  <c r="N112" i="25" s="1"/>
  <c r="O112" i="25" s="1"/>
  <c r="M118" i="25"/>
  <c r="N118" i="25" s="1"/>
  <c r="O118" i="25" s="1"/>
  <c r="M125" i="25"/>
  <c r="N125" i="25" s="1"/>
  <c r="O125" i="25" s="1"/>
  <c r="M131" i="25"/>
  <c r="N131" i="25" s="1"/>
  <c r="O131" i="25" s="1"/>
  <c r="M137" i="25"/>
  <c r="N137" i="25" s="1"/>
  <c r="O137" i="25" s="1"/>
  <c r="M143" i="25"/>
  <c r="N143" i="25" s="1"/>
  <c r="O143" i="25" s="1"/>
  <c r="M149" i="25"/>
  <c r="N149" i="25" s="1"/>
  <c r="O149" i="25" s="1"/>
  <c r="M155" i="25"/>
  <c r="N155" i="25" s="1"/>
  <c r="O155" i="25" s="1"/>
  <c r="M161" i="25"/>
  <c r="N161" i="25" s="1"/>
  <c r="O161" i="25" s="1"/>
  <c r="M167" i="25"/>
  <c r="N167" i="25" s="1"/>
  <c r="O167" i="25" s="1"/>
  <c r="M173" i="25"/>
  <c r="N173" i="25" s="1"/>
  <c r="O173" i="25" s="1"/>
  <c r="M179" i="25"/>
  <c r="N179" i="25" s="1"/>
  <c r="O179" i="25" s="1"/>
  <c r="M185" i="25"/>
  <c r="N185" i="25" s="1"/>
  <c r="O185" i="25" s="1"/>
  <c r="M192" i="25"/>
  <c r="N192" i="25" s="1"/>
  <c r="O192" i="25" s="1"/>
  <c r="M198" i="25"/>
  <c r="N198" i="25" s="1"/>
  <c r="O198" i="25" s="1"/>
  <c r="M205" i="25"/>
  <c r="N205" i="25" s="1"/>
  <c r="O205" i="25" s="1"/>
  <c r="M211" i="25"/>
  <c r="N211" i="25" s="1"/>
  <c r="O211" i="25" s="1"/>
  <c r="M217" i="25"/>
  <c r="N217" i="25" s="1"/>
  <c r="O217" i="25" s="1"/>
  <c r="M223" i="25"/>
  <c r="N223" i="25" s="1"/>
  <c r="O223" i="25" s="1"/>
  <c r="M229" i="25"/>
  <c r="N229" i="25" s="1"/>
  <c r="O229" i="25" s="1"/>
  <c r="M235" i="25"/>
  <c r="N235" i="25" s="1"/>
  <c r="O235" i="25" s="1"/>
  <c r="M241" i="25"/>
  <c r="N241" i="25" s="1"/>
  <c r="O241" i="25" s="1"/>
  <c r="M247" i="25"/>
  <c r="N247" i="25" s="1"/>
  <c r="O247" i="25" s="1"/>
  <c r="M253" i="25"/>
  <c r="N253" i="25" s="1"/>
  <c r="O253" i="25" s="1"/>
  <c r="M262" i="25"/>
  <c r="N262" i="25" s="1"/>
  <c r="O262" i="25" s="1"/>
  <c r="M270" i="25"/>
  <c r="N270" i="25" s="1"/>
  <c r="O270" i="25" s="1"/>
  <c r="M276" i="25"/>
  <c r="N276" i="25" s="1"/>
  <c r="O276" i="25" s="1"/>
  <c r="M282" i="25"/>
  <c r="N282" i="25" s="1"/>
  <c r="O282" i="25" s="1"/>
  <c r="M289" i="25"/>
  <c r="N289" i="25" s="1"/>
  <c r="O289" i="25" s="1"/>
  <c r="M300" i="25"/>
  <c r="N300" i="25" s="1"/>
  <c r="O300" i="25" s="1"/>
  <c r="M306" i="25"/>
  <c r="N306" i="25" s="1"/>
  <c r="O306" i="25" s="1"/>
  <c r="M317" i="25"/>
  <c r="N317" i="25" s="1"/>
  <c r="O317" i="25" s="1"/>
  <c r="M328" i="25"/>
  <c r="N328" i="25" s="1"/>
  <c r="O328" i="25" s="1"/>
  <c r="M334" i="25"/>
  <c r="N334" i="25" s="1"/>
  <c r="O334" i="25" s="1"/>
  <c r="M340" i="25"/>
  <c r="N340" i="25" s="1"/>
  <c r="O340" i="25" s="1"/>
  <c r="M347" i="25"/>
  <c r="N347" i="25" s="1"/>
  <c r="O347" i="25" s="1"/>
  <c r="M353" i="25"/>
  <c r="N353" i="25" s="1"/>
  <c r="O353" i="25" s="1"/>
  <c r="M364" i="25"/>
  <c r="N364" i="25" s="1"/>
  <c r="O364" i="25" s="1"/>
  <c r="M370" i="25"/>
  <c r="N370" i="25" s="1"/>
  <c r="O370" i="25" s="1"/>
  <c r="M377" i="25"/>
  <c r="N377" i="25" s="1"/>
  <c r="O377" i="25" s="1"/>
  <c r="M383" i="25"/>
  <c r="N383" i="25" s="1"/>
  <c r="O383" i="25" s="1"/>
  <c r="M389" i="25"/>
  <c r="N389" i="25" s="1"/>
  <c r="O389" i="25" s="1"/>
  <c r="M396" i="25"/>
  <c r="N396" i="25" s="1"/>
  <c r="O396" i="25" s="1"/>
  <c r="M402" i="25"/>
  <c r="N402" i="25" s="1"/>
  <c r="O402" i="25" s="1"/>
  <c r="M416" i="25"/>
  <c r="N416" i="25" s="1"/>
  <c r="O416" i="25" s="1"/>
  <c r="M422" i="25"/>
  <c r="N422" i="25" s="1"/>
  <c r="O422" i="25" s="1"/>
  <c r="M444" i="25"/>
  <c r="N444" i="25" s="1"/>
  <c r="O444" i="25" s="1"/>
  <c r="M452" i="25"/>
  <c r="N452" i="25" s="1"/>
  <c r="O452" i="25" s="1"/>
  <c r="M458" i="25"/>
  <c r="N458" i="25" s="1"/>
  <c r="O458" i="25" s="1"/>
  <c r="M464" i="25"/>
  <c r="N464" i="25" s="1"/>
  <c r="O464" i="25" s="1"/>
  <c r="M470" i="25"/>
  <c r="N470" i="25" s="1"/>
  <c r="O470" i="25" s="1"/>
  <c r="M11" i="25"/>
  <c r="N11" i="25" s="1"/>
  <c r="O11" i="25" s="1"/>
  <c r="M18" i="25"/>
  <c r="N18" i="25" s="1"/>
  <c r="O18" i="25" s="1"/>
  <c r="M28" i="25"/>
  <c r="N28" i="25" s="1"/>
  <c r="O28" i="25" s="1"/>
  <c r="M34" i="25"/>
  <c r="N34" i="25" s="1"/>
  <c r="O34" i="25" s="1"/>
  <c r="M40" i="25"/>
  <c r="N40" i="25" s="1"/>
  <c r="O40" i="25" s="1"/>
  <c r="M46" i="25"/>
  <c r="N46" i="25" s="1"/>
  <c r="O46" i="25" s="1"/>
  <c r="M53" i="25"/>
  <c r="N53" i="25" s="1"/>
  <c r="O53" i="25" s="1"/>
  <c r="M60" i="25"/>
  <c r="N60" i="25" s="1"/>
  <c r="O60" i="25" s="1"/>
  <c r="M67" i="25"/>
  <c r="N67" i="25" s="1"/>
  <c r="O67" i="25" s="1"/>
  <c r="M74" i="25"/>
  <c r="N74" i="25" s="1"/>
  <c r="O74" i="25" s="1"/>
  <c r="M80" i="25"/>
  <c r="N80" i="25" s="1"/>
  <c r="O80" i="25" s="1"/>
  <c r="M86" i="25"/>
  <c r="N86" i="25" s="1"/>
  <c r="O86" i="25" s="1"/>
  <c r="M92" i="25"/>
  <c r="N92" i="25" s="1"/>
  <c r="O92" i="25" s="1"/>
  <c r="M98" i="25"/>
  <c r="N98" i="25" s="1"/>
  <c r="O98" i="25" s="1"/>
  <c r="M105" i="25"/>
  <c r="N105" i="25" s="1"/>
  <c r="O105" i="25" s="1"/>
  <c r="M111" i="25"/>
  <c r="N111" i="25" s="1"/>
  <c r="O111" i="25" s="1"/>
  <c r="M117" i="25"/>
  <c r="N117" i="25" s="1"/>
  <c r="O117" i="25" s="1"/>
  <c r="M124" i="25"/>
  <c r="N124" i="25" s="1"/>
  <c r="O124" i="25" s="1"/>
  <c r="M130" i="25"/>
  <c r="N130" i="25" s="1"/>
  <c r="O130" i="25" s="1"/>
  <c r="M136" i="25"/>
  <c r="N136" i="25" s="1"/>
  <c r="O136" i="25" s="1"/>
  <c r="M142" i="25"/>
  <c r="N142" i="25" s="1"/>
  <c r="O142" i="25" s="1"/>
  <c r="M148" i="25"/>
  <c r="N148" i="25" s="1"/>
  <c r="O148" i="25" s="1"/>
  <c r="M154" i="25"/>
  <c r="N154" i="25" s="1"/>
  <c r="O154" i="25" s="1"/>
  <c r="M160" i="25"/>
  <c r="N160" i="25" s="1"/>
  <c r="O160" i="25" s="1"/>
  <c r="M166" i="25"/>
  <c r="N166" i="25" s="1"/>
  <c r="O166" i="25" s="1"/>
  <c r="M172" i="25"/>
  <c r="N172" i="25" s="1"/>
  <c r="O172" i="25" s="1"/>
  <c r="M178" i="25"/>
  <c r="N178" i="25" s="1"/>
  <c r="O178" i="25" s="1"/>
  <c r="M184" i="25"/>
  <c r="N184" i="25" s="1"/>
  <c r="O184" i="25" s="1"/>
  <c r="M191" i="25"/>
  <c r="N191" i="25" s="1"/>
  <c r="O191" i="25" s="1"/>
  <c r="M197" i="25"/>
  <c r="N197" i="25" s="1"/>
  <c r="O197" i="25" s="1"/>
  <c r="M204" i="25"/>
  <c r="N204" i="25" s="1"/>
  <c r="O204" i="25" s="1"/>
  <c r="M210" i="25"/>
  <c r="N210" i="25" s="1"/>
  <c r="O210" i="25" s="1"/>
  <c r="M216" i="25"/>
  <c r="N216" i="25" s="1"/>
  <c r="O216" i="25" s="1"/>
  <c r="M222" i="25"/>
  <c r="N222" i="25" s="1"/>
  <c r="O222" i="25" s="1"/>
  <c r="M228" i="25"/>
  <c r="N228" i="25" s="1"/>
  <c r="O228" i="25" s="1"/>
  <c r="M234" i="25"/>
  <c r="N234" i="25" s="1"/>
  <c r="O234" i="25" s="1"/>
  <c r="M240" i="25"/>
  <c r="N240" i="25" s="1"/>
  <c r="O240" i="25" s="1"/>
  <c r="M246" i="25"/>
  <c r="N246" i="25" s="1"/>
  <c r="O246" i="25" s="1"/>
  <c r="M252" i="25"/>
  <c r="N252" i="25" s="1"/>
  <c r="O252" i="25" s="1"/>
  <c r="M259" i="25"/>
  <c r="N259" i="25" s="1"/>
  <c r="O259" i="25" s="1"/>
  <c r="M269" i="25"/>
  <c r="N269" i="25" s="1"/>
  <c r="O269" i="25" s="1"/>
  <c r="M275" i="25"/>
  <c r="N275" i="25" s="1"/>
  <c r="O275" i="25" s="1"/>
  <c r="M281" i="25"/>
  <c r="N281" i="25" s="1"/>
  <c r="O281" i="25" s="1"/>
  <c r="M288" i="25"/>
  <c r="N288" i="25" s="1"/>
  <c r="O288" i="25" s="1"/>
  <c r="M299" i="25"/>
  <c r="N299" i="25" s="1"/>
  <c r="O299" i="25" s="1"/>
  <c r="M305" i="25"/>
  <c r="N305" i="25" s="1"/>
  <c r="O305" i="25" s="1"/>
  <c r="M316" i="25"/>
  <c r="N316" i="25" s="1"/>
  <c r="O316" i="25" s="1"/>
  <c r="M327" i="25"/>
  <c r="N327" i="25" s="1"/>
  <c r="O327" i="25" s="1"/>
  <c r="M333" i="25"/>
  <c r="N333" i="25" s="1"/>
  <c r="O333" i="25" s="1"/>
  <c r="M339" i="25"/>
  <c r="N339" i="25" s="1"/>
  <c r="O339" i="25" s="1"/>
  <c r="M346" i="25"/>
  <c r="N346" i="25" s="1"/>
  <c r="O346" i="25" s="1"/>
  <c r="M352" i="25"/>
  <c r="N352" i="25" s="1"/>
  <c r="O352" i="25" s="1"/>
  <c r="M363" i="25"/>
  <c r="N363" i="25" s="1"/>
  <c r="O363" i="25" s="1"/>
  <c r="M369" i="25"/>
  <c r="N369" i="25" s="1"/>
  <c r="O369" i="25" s="1"/>
  <c r="M376" i="25"/>
  <c r="N376" i="25" s="1"/>
  <c r="O376" i="25" s="1"/>
  <c r="M382" i="25"/>
  <c r="N382" i="25" s="1"/>
  <c r="O382" i="25" s="1"/>
  <c r="M388" i="25"/>
  <c r="N388" i="25" s="1"/>
  <c r="O388" i="25" s="1"/>
  <c r="M395" i="25"/>
  <c r="N395" i="25" s="1"/>
  <c r="O395" i="25" s="1"/>
  <c r="M401" i="25"/>
  <c r="N401" i="25" s="1"/>
  <c r="O401" i="25" s="1"/>
  <c r="M415" i="25"/>
  <c r="N415" i="25" s="1"/>
  <c r="O415" i="25" s="1"/>
  <c r="M421" i="25"/>
  <c r="N421" i="25" s="1"/>
  <c r="O421" i="25" s="1"/>
  <c r="M441" i="25"/>
  <c r="N441" i="25" s="1"/>
  <c r="O441" i="25" s="1"/>
  <c r="M16" i="25"/>
  <c r="N16" i="25" s="1"/>
  <c r="O16" i="25" s="1"/>
  <c r="M27" i="25"/>
  <c r="N27" i="25" s="1"/>
  <c r="O27" i="25" s="1"/>
  <c r="M33" i="25"/>
  <c r="N33" i="25" s="1"/>
  <c r="O33" i="25" s="1"/>
  <c r="M39" i="25"/>
  <c r="N39" i="25" s="1"/>
  <c r="O39" i="25" s="1"/>
  <c r="M45" i="25"/>
  <c r="N45" i="25" s="1"/>
  <c r="O45" i="25" s="1"/>
  <c r="M52" i="25"/>
  <c r="N52" i="25" s="1"/>
  <c r="O52" i="25" s="1"/>
  <c r="M59" i="25"/>
  <c r="N59" i="25" s="1"/>
  <c r="O59" i="25" s="1"/>
  <c r="M66" i="25"/>
  <c r="N66" i="25" s="1"/>
  <c r="O66" i="25" s="1"/>
  <c r="M73" i="25"/>
  <c r="N73" i="25" s="1"/>
  <c r="O73" i="25" s="1"/>
  <c r="M79" i="25"/>
  <c r="N79" i="25" s="1"/>
  <c r="O79" i="25" s="1"/>
  <c r="M85" i="25"/>
  <c r="N85" i="25" s="1"/>
  <c r="O85" i="25" s="1"/>
  <c r="M91" i="25"/>
  <c r="N91" i="25" s="1"/>
  <c r="O91" i="25" s="1"/>
  <c r="M97" i="25"/>
  <c r="N97" i="25" s="1"/>
  <c r="O97" i="25" s="1"/>
  <c r="M104" i="25"/>
  <c r="N104" i="25" s="1"/>
  <c r="O104" i="25" s="1"/>
  <c r="M110" i="25"/>
  <c r="N110" i="25" s="1"/>
  <c r="O110" i="25" s="1"/>
  <c r="M116" i="25"/>
  <c r="N116" i="25" s="1"/>
  <c r="O116" i="25" s="1"/>
  <c r="M123" i="25"/>
  <c r="N123" i="25" s="1"/>
  <c r="O123" i="25" s="1"/>
  <c r="M129" i="25"/>
  <c r="N129" i="25" s="1"/>
  <c r="O129" i="25" s="1"/>
  <c r="M135" i="25"/>
  <c r="N135" i="25" s="1"/>
  <c r="O135" i="25" s="1"/>
  <c r="M141" i="25"/>
  <c r="N141" i="25" s="1"/>
  <c r="O141" i="25" s="1"/>
  <c r="M147" i="25"/>
  <c r="N147" i="25" s="1"/>
  <c r="O147" i="25" s="1"/>
  <c r="M153" i="25"/>
  <c r="N153" i="25" s="1"/>
  <c r="O153" i="25" s="1"/>
  <c r="M159" i="25"/>
  <c r="N159" i="25" s="1"/>
  <c r="O159" i="25" s="1"/>
  <c r="M165" i="25"/>
  <c r="N165" i="25" s="1"/>
  <c r="O165" i="25" s="1"/>
  <c r="M171" i="25"/>
  <c r="N171" i="25" s="1"/>
  <c r="O171" i="25" s="1"/>
  <c r="M177" i="25"/>
  <c r="N177" i="25" s="1"/>
  <c r="O177" i="25" s="1"/>
  <c r="M183" i="25"/>
  <c r="N183" i="25" s="1"/>
  <c r="O183" i="25" s="1"/>
  <c r="M190" i="25"/>
  <c r="N190" i="25" s="1"/>
  <c r="O190" i="25" s="1"/>
  <c r="M196" i="25"/>
  <c r="N196" i="25" s="1"/>
  <c r="O196" i="25" s="1"/>
  <c r="M203" i="25"/>
  <c r="N203" i="25" s="1"/>
  <c r="O203" i="25" s="1"/>
  <c r="M209" i="25"/>
  <c r="N209" i="25" s="1"/>
  <c r="O209" i="25" s="1"/>
  <c r="M215" i="25"/>
  <c r="N215" i="25" s="1"/>
  <c r="O215" i="25" s="1"/>
  <c r="M221" i="25"/>
  <c r="N221" i="25" s="1"/>
  <c r="O221" i="25" s="1"/>
  <c r="M227" i="25"/>
  <c r="N227" i="25" s="1"/>
  <c r="O227" i="25" s="1"/>
  <c r="M233" i="25"/>
  <c r="N233" i="25" s="1"/>
  <c r="O233" i="25" s="1"/>
  <c r="M239" i="25"/>
  <c r="N239" i="25" s="1"/>
  <c r="O239" i="25" s="1"/>
  <c r="M245" i="25"/>
  <c r="N245" i="25" s="1"/>
  <c r="O245" i="25" s="1"/>
  <c r="M251" i="25"/>
  <c r="N251" i="25" s="1"/>
  <c r="O251" i="25" s="1"/>
  <c r="M257" i="25"/>
  <c r="N257" i="25" s="1"/>
  <c r="O257" i="25" s="1"/>
  <c r="M268" i="25"/>
  <c r="N268" i="25" s="1"/>
  <c r="O268" i="25" s="1"/>
  <c r="M274" i="25"/>
  <c r="N274" i="25" s="1"/>
  <c r="O274" i="25" s="1"/>
  <c r="M280" i="25"/>
  <c r="N280" i="25" s="1"/>
  <c r="O280" i="25" s="1"/>
  <c r="M286" i="25"/>
  <c r="N286" i="25" s="1"/>
  <c r="O286" i="25" s="1"/>
  <c r="M298" i="25"/>
  <c r="N298" i="25" s="1"/>
  <c r="O298" i="25" s="1"/>
  <c r="M304" i="25"/>
  <c r="N304" i="25" s="1"/>
  <c r="O304" i="25" s="1"/>
  <c r="M315" i="25"/>
  <c r="N315" i="25" s="1"/>
  <c r="O315" i="25" s="1"/>
  <c r="M322" i="25"/>
  <c r="N322" i="25" s="1"/>
  <c r="O322" i="25" s="1"/>
  <c r="M332" i="25"/>
  <c r="N332" i="25" s="1"/>
  <c r="O332" i="25" s="1"/>
  <c r="M338" i="25"/>
  <c r="N338" i="25" s="1"/>
  <c r="O338" i="25" s="1"/>
  <c r="M345" i="25"/>
  <c r="N345" i="25" s="1"/>
  <c r="O345" i="25" s="1"/>
  <c r="M351" i="25"/>
  <c r="N351" i="25" s="1"/>
  <c r="O351" i="25" s="1"/>
  <c r="M362" i="25"/>
  <c r="N362" i="25" s="1"/>
  <c r="O362" i="25" s="1"/>
  <c r="M368" i="25"/>
  <c r="N368" i="25" s="1"/>
  <c r="O368" i="25" s="1"/>
  <c r="M375" i="25"/>
  <c r="N375" i="25" s="1"/>
  <c r="O375" i="25" s="1"/>
  <c r="M381" i="25"/>
  <c r="N381" i="25" s="1"/>
  <c r="O381" i="25" s="1"/>
  <c r="M387" i="25"/>
  <c r="N387" i="25" s="1"/>
  <c r="O387" i="25" s="1"/>
  <c r="M394" i="25"/>
  <c r="N394" i="25" s="1"/>
  <c r="O394" i="25" s="1"/>
  <c r="M400" i="25"/>
  <c r="N400" i="25" s="1"/>
  <c r="O400" i="25" s="1"/>
  <c r="M414" i="25"/>
  <c r="N414" i="25" s="1"/>
  <c r="O414" i="25" s="1"/>
  <c r="M420" i="25"/>
  <c r="N420" i="25" s="1"/>
  <c r="O420" i="25" s="1"/>
  <c r="M438" i="25"/>
  <c r="N438" i="25" s="1"/>
  <c r="O438" i="25" s="1"/>
  <c r="M450" i="25"/>
  <c r="N450" i="25" s="1"/>
  <c r="O450" i="25" s="1"/>
  <c r="M456" i="25"/>
  <c r="N456" i="25" s="1"/>
  <c r="O456" i="25" s="1"/>
  <c r="M462" i="25"/>
  <c r="N462" i="25" s="1"/>
  <c r="O462" i="25" s="1"/>
  <c r="M468" i="25"/>
  <c r="N468" i="25" s="1"/>
  <c r="O468" i="25" s="1"/>
  <c r="M474" i="25"/>
  <c r="N474" i="25" s="1"/>
  <c r="O474" i="25" s="1"/>
  <c r="M480" i="25"/>
  <c r="N480" i="25" s="1"/>
  <c r="O480" i="25" s="1"/>
  <c r="M486" i="25"/>
  <c r="N486" i="25" s="1"/>
  <c r="O486" i="25" s="1"/>
  <c r="M10" i="25"/>
  <c r="N10" i="25" s="1"/>
  <c r="O10" i="25" s="1"/>
  <c r="M15" i="25"/>
  <c r="N15" i="25" s="1"/>
  <c r="O15" i="25" s="1"/>
  <c r="M26" i="25"/>
  <c r="N26" i="25" s="1"/>
  <c r="O26" i="25" s="1"/>
  <c r="M32" i="25"/>
  <c r="N32" i="25" s="1"/>
  <c r="O32" i="25" s="1"/>
  <c r="M38" i="25"/>
  <c r="N38" i="25" s="1"/>
  <c r="O38" i="25" s="1"/>
  <c r="M44" i="25"/>
  <c r="N44" i="25" s="1"/>
  <c r="O44" i="25" s="1"/>
  <c r="M50" i="25"/>
  <c r="N50" i="25" s="1"/>
  <c r="O50" i="25" s="1"/>
  <c r="M58" i="25"/>
  <c r="N58" i="25" s="1"/>
  <c r="O58" i="25" s="1"/>
  <c r="M65" i="25"/>
  <c r="N65" i="25" s="1"/>
  <c r="O65" i="25" s="1"/>
  <c r="M71" i="25"/>
  <c r="N71" i="25" s="1"/>
  <c r="O71" i="25" s="1"/>
  <c r="M78" i="25"/>
  <c r="N78" i="25" s="1"/>
  <c r="O78" i="25" s="1"/>
  <c r="M84" i="25"/>
  <c r="N84" i="25" s="1"/>
  <c r="O84" i="25" s="1"/>
  <c r="M90" i="25"/>
  <c r="N90" i="25" s="1"/>
  <c r="O90" i="25" s="1"/>
  <c r="M96" i="25"/>
  <c r="N96" i="25" s="1"/>
  <c r="O96" i="25" s="1"/>
  <c r="M103" i="25"/>
  <c r="N103" i="25" s="1"/>
  <c r="O103" i="25" s="1"/>
  <c r="M109" i="25"/>
  <c r="N109" i="25" s="1"/>
  <c r="O109" i="25" s="1"/>
  <c r="M115" i="25"/>
  <c r="N115" i="25" s="1"/>
  <c r="O115" i="25" s="1"/>
  <c r="M121" i="25"/>
  <c r="N121" i="25" s="1"/>
  <c r="O121" i="25" s="1"/>
  <c r="M128" i="25"/>
  <c r="N128" i="25" s="1"/>
  <c r="O128" i="25" s="1"/>
  <c r="M134" i="25"/>
  <c r="N134" i="25" s="1"/>
  <c r="O134" i="25" s="1"/>
  <c r="M140" i="25"/>
  <c r="N140" i="25" s="1"/>
  <c r="O140" i="25" s="1"/>
  <c r="M146" i="25"/>
  <c r="N146" i="25" s="1"/>
  <c r="O146" i="25" s="1"/>
  <c r="M152" i="25"/>
  <c r="N152" i="25" s="1"/>
  <c r="O152" i="25" s="1"/>
  <c r="M158" i="25"/>
  <c r="N158" i="25" s="1"/>
  <c r="O158" i="25" s="1"/>
  <c r="M164" i="25"/>
  <c r="N164" i="25" s="1"/>
  <c r="O164" i="25" s="1"/>
  <c r="M170" i="25"/>
  <c r="N170" i="25" s="1"/>
  <c r="O170" i="25" s="1"/>
  <c r="M176" i="25"/>
  <c r="N176" i="25" s="1"/>
  <c r="O176" i="25" s="1"/>
  <c r="M182" i="25"/>
  <c r="N182" i="25" s="1"/>
  <c r="O182" i="25" s="1"/>
  <c r="M189" i="25"/>
  <c r="N189" i="25" s="1"/>
  <c r="O189" i="25" s="1"/>
  <c r="M195" i="25"/>
  <c r="N195" i="25" s="1"/>
  <c r="O195" i="25" s="1"/>
  <c r="M202" i="25"/>
  <c r="N202" i="25" s="1"/>
  <c r="O202" i="25" s="1"/>
  <c r="M208" i="25"/>
  <c r="N208" i="25" s="1"/>
  <c r="O208" i="25" s="1"/>
  <c r="M214" i="25"/>
  <c r="N214" i="25" s="1"/>
  <c r="O214" i="25" s="1"/>
  <c r="M220" i="25"/>
  <c r="N220" i="25" s="1"/>
  <c r="O220" i="25" s="1"/>
  <c r="M226" i="25"/>
  <c r="N226" i="25" s="1"/>
  <c r="O226" i="25" s="1"/>
  <c r="M232" i="25"/>
  <c r="N232" i="25" s="1"/>
  <c r="O232" i="25" s="1"/>
  <c r="M238" i="25"/>
  <c r="N238" i="25" s="1"/>
  <c r="O238" i="25" s="1"/>
  <c r="M244" i="25"/>
  <c r="N244" i="25" s="1"/>
  <c r="O244" i="25" s="1"/>
  <c r="M250" i="25"/>
  <c r="N250" i="25" s="1"/>
  <c r="O250" i="25" s="1"/>
  <c r="M256" i="25"/>
  <c r="N256" i="25" s="1"/>
  <c r="O256" i="25" s="1"/>
  <c r="M267" i="25"/>
  <c r="N267" i="25" s="1"/>
  <c r="O267" i="25" s="1"/>
  <c r="M273" i="25"/>
  <c r="N273" i="25" s="1"/>
  <c r="O273" i="25" s="1"/>
  <c r="M279" i="25"/>
  <c r="N279" i="25" s="1"/>
  <c r="O279" i="25" s="1"/>
  <c r="M285" i="25"/>
  <c r="N285" i="25" s="1"/>
  <c r="O285" i="25" s="1"/>
  <c r="M297" i="25"/>
  <c r="N297" i="25" s="1"/>
  <c r="O297" i="25" s="1"/>
  <c r="M303" i="25"/>
  <c r="N303" i="25" s="1"/>
  <c r="O303" i="25" s="1"/>
  <c r="M314" i="25"/>
  <c r="N314" i="25" s="1"/>
  <c r="O314" i="25" s="1"/>
  <c r="M321" i="25"/>
  <c r="N321" i="25" s="1"/>
  <c r="O321" i="25" s="1"/>
  <c r="M331" i="25"/>
  <c r="N331" i="25" s="1"/>
  <c r="O331" i="25" s="1"/>
  <c r="M337" i="25"/>
  <c r="N337" i="25" s="1"/>
  <c r="O337" i="25" s="1"/>
  <c r="M344" i="25"/>
  <c r="N344" i="25" s="1"/>
  <c r="O344" i="25" s="1"/>
  <c r="M350" i="25"/>
  <c r="N350" i="25" s="1"/>
  <c r="O350" i="25" s="1"/>
  <c r="M361" i="25"/>
  <c r="N361" i="25" s="1"/>
  <c r="O361" i="25" s="1"/>
  <c r="M367" i="25"/>
  <c r="N367" i="25" s="1"/>
  <c r="O367" i="25" s="1"/>
  <c r="M374" i="25"/>
  <c r="N374" i="25" s="1"/>
  <c r="O374" i="25" s="1"/>
  <c r="M380" i="25"/>
  <c r="N380" i="25" s="1"/>
  <c r="O380" i="25" s="1"/>
  <c r="M386" i="25"/>
  <c r="N386" i="25" s="1"/>
  <c r="O386" i="25" s="1"/>
  <c r="M393" i="25"/>
  <c r="N393" i="25" s="1"/>
  <c r="O393" i="25" s="1"/>
  <c r="M399" i="25"/>
  <c r="N399" i="25" s="1"/>
  <c r="O399" i="25" s="1"/>
  <c r="M411" i="25"/>
  <c r="N411" i="25" s="1"/>
  <c r="O411" i="25" s="1"/>
  <c r="M359" i="25"/>
  <c r="N359" i="25" s="1"/>
  <c r="O359" i="25" s="1"/>
  <c r="M365" i="25"/>
  <c r="N365" i="25" s="1"/>
  <c r="O365" i="25" s="1"/>
  <c r="M371" i="25"/>
  <c r="N371" i="25" s="1"/>
  <c r="O371" i="25" s="1"/>
  <c r="M378" i="25"/>
  <c r="N378" i="25" s="1"/>
  <c r="O378" i="25" s="1"/>
  <c r="M384" i="25"/>
  <c r="N384" i="25" s="1"/>
  <c r="O384" i="25" s="1"/>
  <c r="M390" i="25"/>
  <c r="N390" i="25" s="1"/>
  <c r="O390" i="25" s="1"/>
  <c r="M397" i="25"/>
  <c r="N397" i="25" s="1"/>
  <c r="O397" i="25" s="1"/>
  <c r="M404" i="25"/>
  <c r="N404" i="25" s="1"/>
  <c r="O404" i="25" s="1"/>
  <c r="M417" i="25"/>
  <c r="N417" i="25" s="1"/>
  <c r="O417" i="25" s="1"/>
  <c r="M423" i="25"/>
  <c r="N423" i="25" s="1"/>
  <c r="O423" i="25" s="1"/>
  <c r="M447" i="25"/>
  <c r="N447" i="25" s="1"/>
  <c r="O447" i="25" s="1"/>
  <c r="M453" i="25"/>
  <c r="N453" i="25" s="1"/>
  <c r="O453" i="25" s="1"/>
  <c r="M459" i="25"/>
  <c r="N459" i="25" s="1"/>
  <c r="O459" i="25" s="1"/>
  <c r="M465" i="25"/>
  <c r="N465" i="25" s="1"/>
  <c r="O465" i="25" s="1"/>
  <c r="M471" i="25"/>
  <c r="N471" i="25" s="1"/>
  <c r="O471" i="25" s="1"/>
  <c r="M477" i="25"/>
  <c r="N477" i="25" s="1"/>
  <c r="O477" i="25" s="1"/>
  <c r="M483" i="25"/>
  <c r="N483" i="25" s="1"/>
  <c r="O483" i="25" s="1"/>
  <c r="M489" i="25"/>
  <c r="N489" i="25" s="1"/>
  <c r="O489" i="25" s="1"/>
  <c r="M495" i="25"/>
  <c r="N495" i="25" s="1"/>
  <c r="O495" i="25" s="1"/>
  <c r="M508" i="25"/>
  <c r="N508" i="25" s="1"/>
  <c r="O508" i="25" s="1"/>
  <c r="M519" i="25"/>
  <c r="N519" i="25" s="1"/>
  <c r="O519" i="25" s="1"/>
  <c r="M549" i="25"/>
  <c r="N549" i="25" s="1"/>
  <c r="O549" i="25" s="1"/>
  <c r="M555" i="25"/>
  <c r="N555" i="25" s="1"/>
  <c r="O555" i="25" s="1"/>
  <c r="M568" i="25"/>
  <c r="N568" i="25" s="1"/>
  <c r="O568" i="25" s="1"/>
  <c r="M606" i="25"/>
  <c r="N606" i="25" s="1"/>
  <c r="O606" i="25" s="1"/>
  <c r="M639" i="25"/>
  <c r="N639" i="25" s="1"/>
  <c r="O639" i="25" s="1"/>
  <c r="M657" i="25"/>
  <c r="N657" i="25" s="1"/>
  <c r="O657" i="25" s="1"/>
  <c r="M679" i="25"/>
  <c r="N679" i="25" s="1"/>
  <c r="O679" i="25" s="1"/>
  <c r="M697" i="25"/>
  <c r="N697" i="25" s="1"/>
  <c r="O697" i="25" s="1"/>
  <c r="M704" i="25"/>
  <c r="N704" i="25" s="1"/>
  <c r="O704" i="25" s="1"/>
  <c r="M710" i="25"/>
  <c r="N710" i="25" s="1"/>
  <c r="O710" i="25" s="1"/>
  <c r="M719" i="25"/>
  <c r="N719" i="25" s="1"/>
  <c r="O719" i="25" s="1"/>
  <c r="M725" i="25"/>
  <c r="N725" i="25" s="1"/>
  <c r="O725" i="25" s="1"/>
  <c r="M732" i="25"/>
  <c r="N732" i="25" s="1"/>
  <c r="O732" i="25" s="1"/>
  <c r="M738" i="25"/>
  <c r="N738" i="25" s="1"/>
  <c r="O738" i="25" s="1"/>
  <c r="M744" i="25"/>
  <c r="N744" i="25" s="1"/>
  <c r="O744" i="25" s="1"/>
  <c r="M751" i="25"/>
  <c r="N751" i="25" s="1"/>
  <c r="O751" i="25" s="1"/>
  <c r="M757" i="25"/>
  <c r="N757" i="25" s="1"/>
  <c r="O757" i="25" s="1"/>
  <c r="M763" i="25"/>
  <c r="N763" i="25" s="1"/>
  <c r="O763" i="25" s="1"/>
  <c r="M769" i="25"/>
  <c r="N769" i="25" s="1"/>
  <c r="O769" i="25" s="1"/>
  <c r="M775" i="25"/>
  <c r="N775" i="25" s="1"/>
  <c r="O775" i="25" s="1"/>
  <c r="M781" i="25"/>
  <c r="N781" i="25" s="1"/>
  <c r="O781" i="25" s="1"/>
  <c r="M788" i="25"/>
  <c r="N788" i="25" s="1"/>
  <c r="O788" i="25" s="1"/>
  <c r="M802" i="25"/>
  <c r="N802" i="25" s="1"/>
  <c r="O802" i="25" s="1"/>
  <c r="M809" i="25"/>
  <c r="N809" i="25" s="1"/>
  <c r="O809" i="25" s="1"/>
  <c r="M815" i="25"/>
  <c r="N815" i="25" s="1"/>
  <c r="O815" i="25" s="1"/>
  <c r="M822" i="25"/>
  <c r="N822" i="25" s="1"/>
  <c r="O822" i="25" s="1"/>
  <c r="M1347" i="25"/>
  <c r="N1347" i="25" s="1"/>
  <c r="O1347" i="25" s="1"/>
  <c r="M1354" i="25"/>
  <c r="N1354" i="25" s="1"/>
  <c r="O1354" i="25" s="1"/>
  <c r="M1710" i="25"/>
  <c r="N1710" i="25" s="1"/>
  <c r="O1710" i="25" s="1"/>
  <c r="M1719" i="25"/>
  <c r="N1719" i="25" s="1"/>
  <c r="O1719" i="25" s="1"/>
  <c r="M1725" i="25"/>
  <c r="N1725" i="25" s="1"/>
  <c r="O1725" i="25" s="1"/>
  <c r="M1731" i="25"/>
  <c r="N1731" i="25" s="1"/>
  <c r="O1731" i="25" s="1"/>
  <c r="M1737" i="25"/>
  <c r="N1737" i="25" s="1"/>
  <c r="O1737" i="25" s="1"/>
  <c r="M1743" i="25"/>
  <c r="N1743" i="25" s="1"/>
  <c r="O1743" i="25" s="1"/>
  <c r="M1749" i="25"/>
  <c r="N1749" i="25" s="1"/>
  <c r="O1749" i="25" s="1"/>
  <c r="M1755" i="25"/>
  <c r="N1755" i="25" s="1"/>
  <c r="O1755" i="25" s="1"/>
  <c r="M1761" i="25"/>
  <c r="N1761" i="25" s="1"/>
  <c r="O1761" i="25" s="1"/>
  <c r="M1767" i="25"/>
  <c r="N1767" i="25" s="1"/>
  <c r="O1767" i="25" s="1"/>
  <c r="M1773" i="25"/>
  <c r="N1773" i="25" s="1"/>
  <c r="O1773" i="25" s="1"/>
  <c r="M1782" i="25"/>
  <c r="N1782" i="25" s="1"/>
  <c r="O1782" i="25" s="1"/>
  <c r="M1790" i="25"/>
  <c r="N1790" i="25" s="1"/>
  <c r="O1790" i="25" s="1"/>
  <c r="M1808" i="25"/>
  <c r="N1808" i="25" s="1"/>
  <c r="O1808" i="25" s="1"/>
  <c r="M1820" i="25"/>
  <c r="N1820" i="25" s="1"/>
  <c r="O1820" i="25" s="1"/>
  <c r="M1826" i="25"/>
  <c r="N1826" i="25" s="1"/>
  <c r="O1826" i="25" s="1"/>
  <c r="M1832" i="25"/>
  <c r="N1832" i="25" s="1"/>
  <c r="O1832" i="25" s="1"/>
  <c r="M1838" i="25"/>
  <c r="N1838" i="25" s="1"/>
  <c r="O1838" i="25" s="1"/>
  <c r="M1844" i="25"/>
  <c r="N1844" i="25" s="1"/>
  <c r="O1844" i="25" s="1"/>
  <c r="M1850" i="25"/>
  <c r="N1850" i="25" s="1"/>
  <c r="O1850" i="25" s="1"/>
  <c r="M1894" i="25"/>
  <c r="N1894" i="25" s="1"/>
  <c r="O1894" i="25" s="1"/>
  <c r="M1900" i="25"/>
  <c r="N1900" i="25" s="1"/>
  <c r="O1900" i="25" s="1"/>
  <c r="M1906" i="25"/>
  <c r="N1906" i="25" s="1"/>
  <c r="O1906" i="25" s="1"/>
  <c r="M1913" i="25"/>
  <c r="N1913" i="25" s="1"/>
  <c r="O1913" i="25" s="1"/>
  <c r="M1964" i="25"/>
  <c r="N1964" i="25" s="1"/>
  <c r="O1964" i="25" s="1"/>
  <c r="M2089" i="25"/>
  <c r="N2089" i="25" s="1"/>
  <c r="O2089" i="25" s="1"/>
  <c r="M2134" i="25"/>
  <c r="N2134" i="25" s="1"/>
  <c r="O2134" i="25" s="1"/>
  <c r="M2140" i="25"/>
  <c r="N2140" i="25" s="1"/>
  <c r="O2140" i="25" s="1"/>
  <c r="M2147" i="25"/>
  <c r="N2147" i="25" s="1"/>
  <c r="O2147" i="25" s="1"/>
  <c r="M2153" i="25"/>
  <c r="N2153" i="25" s="1"/>
  <c r="O2153" i="25" s="1"/>
  <c r="M2161" i="25"/>
  <c r="N2161" i="25" s="1"/>
  <c r="O2161" i="25" s="1"/>
  <c r="M2169" i="25"/>
  <c r="N2169" i="25" s="1"/>
  <c r="O2169" i="25" s="1"/>
  <c r="M2195" i="25"/>
  <c r="N2195" i="25" s="1"/>
  <c r="O2195" i="25" s="1"/>
  <c r="M2202" i="25"/>
  <c r="N2202" i="25" s="1"/>
  <c r="O2202" i="25" s="1"/>
  <c r="M2208" i="25"/>
  <c r="N2208" i="25" s="1"/>
  <c r="O2208" i="25" s="1"/>
  <c r="M2214" i="25"/>
  <c r="N2214" i="25" s="1"/>
  <c r="O2214" i="25" s="1"/>
  <c r="M2221" i="25"/>
  <c r="N2221" i="25" s="1"/>
  <c r="O2221" i="25" s="1"/>
  <c r="M2229" i="25"/>
  <c r="N2229" i="25" s="1"/>
  <c r="O2229" i="25" s="1"/>
  <c r="M2236" i="25"/>
  <c r="N2236" i="25" s="1"/>
  <c r="O2236" i="25" s="1"/>
  <c r="M2242" i="25"/>
  <c r="N2242" i="25" s="1"/>
  <c r="O2242" i="25" s="1"/>
  <c r="M2254" i="25"/>
  <c r="N2254" i="25" s="1"/>
  <c r="O2254" i="25" s="1"/>
  <c r="M2261" i="25"/>
  <c r="N2261" i="25" s="1"/>
  <c r="O2261" i="25" s="1"/>
  <c r="M2269" i="25"/>
  <c r="N2269" i="25" s="1"/>
  <c r="O2269" i="25" s="1"/>
  <c r="M2275" i="25"/>
  <c r="N2275" i="25" s="1"/>
  <c r="O2275" i="25" s="1"/>
  <c r="M2281" i="25"/>
  <c r="N2281" i="25" s="1"/>
  <c r="O2281" i="25" s="1"/>
  <c r="M2298" i="25"/>
  <c r="N2298" i="25" s="1"/>
  <c r="O2298" i="25" s="1"/>
  <c r="M2305" i="25"/>
  <c r="N2305" i="25" s="1"/>
  <c r="O2305" i="25" s="1"/>
  <c r="M476" i="25"/>
  <c r="N476" i="25" s="1"/>
  <c r="O476" i="25" s="1"/>
  <c r="M482" i="25"/>
  <c r="N482" i="25" s="1"/>
  <c r="O482" i="25" s="1"/>
  <c r="M488" i="25"/>
  <c r="N488" i="25" s="1"/>
  <c r="O488" i="25" s="1"/>
  <c r="M494" i="25"/>
  <c r="N494" i="25" s="1"/>
  <c r="O494" i="25" s="1"/>
  <c r="M507" i="25"/>
  <c r="N507" i="25" s="1"/>
  <c r="O507" i="25" s="1"/>
  <c r="M518" i="25"/>
  <c r="N518" i="25" s="1"/>
  <c r="O518" i="25" s="1"/>
  <c r="M537" i="25"/>
  <c r="N537" i="25" s="1"/>
  <c r="O537" i="25" s="1"/>
  <c r="M554" i="25"/>
  <c r="N554" i="25" s="1"/>
  <c r="O554" i="25" s="1"/>
  <c r="M560" i="25"/>
  <c r="N560" i="25" s="1"/>
  <c r="O560" i="25" s="1"/>
  <c r="M602" i="25"/>
  <c r="N602" i="25" s="1"/>
  <c r="O602" i="25" s="1"/>
  <c r="M638" i="25"/>
  <c r="N638" i="25" s="1"/>
  <c r="O638" i="25" s="1"/>
  <c r="M656" i="25"/>
  <c r="N656" i="25" s="1"/>
  <c r="O656" i="25" s="1"/>
  <c r="M678" i="25"/>
  <c r="N678" i="25" s="1"/>
  <c r="O678" i="25" s="1"/>
  <c r="M696" i="25"/>
  <c r="N696" i="25" s="1"/>
  <c r="O696" i="25" s="1"/>
  <c r="M703" i="25"/>
  <c r="N703" i="25" s="1"/>
  <c r="O703" i="25" s="1"/>
  <c r="M709" i="25"/>
  <c r="N709" i="25" s="1"/>
  <c r="O709" i="25" s="1"/>
  <c r="M718" i="25"/>
  <c r="N718" i="25" s="1"/>
  <c r="O718" i="25" s="1"/>
  <c r="M724" i="25"/>
  <c r="N724" i="25" s="1"/>
  <c r="O724" i="25" s="1"/>
  <c r="M731" i="25"/>
  <c r="N731" i="25" s="1"/>
  <c r="O731" i="25" s="1"/>
  <c r="M737" i="25"/>
  <c r="N737" i="25" s="1"/>
  <c r="O737" i="25" s="1"/>
  <c r="M743" i="25"/>
  <c r="N743" i="25" s="1"/>
  <c r="O743" i="25" s="1"/>
  <c r="M750" i="25"/>
  <c r="N750" i="25" s="1"/>
  <c r="O750" i="25" s="1"/>
  <c r="M756" i="25"/>
  <c r="N756" i="25" s="1"/>
  <c r="O756" i="25" s="1"/>
  <c r="M762" i="25"/>
  <c r="N762" i="25" s="1"/>
  <c r="O762" i="25" s="1"/>
  <c r="M768" i="25"/>
  <c r="N768" i="25" s="1"/>
  <c r="O768" i="25" s="1"/>
  <c r="M774" i="25"/>
  <c r="N774" i="25" s="1"/>
  <c r="O774" i="25" s="1"/>
  <c r="M780" i="25"/>
  <c r="N780" i="25" s="1"/>
  <c r="O780" i="25" s="1"/>
  <c r="M787" i="25"/>
  <c r="N787" i="25" s="1"/>
  <c r="O787" i="25" s="1"/>
  <c r="M801" i="25"/>
  <c r="N801" i="25" s="1"/>
  <c r="O801" i="25" s="1"/>
  <c r="M808" i="25"/>
  <c r="N808" i="25" s="1"/>
  <c r="O808" i="25" s="1"/>
  <c r="M814" i="25"/>
  <c r="N814" i="25" s="1"/>
  <c r="O814" i="25" s="1"/>
  <c r="M821" i="25"/>
  <c r="N821" i="25" s="1"/>
  <c r="O821" i="25" s="1"/>
  <c r="M1294" i="25"/>
  <c r="N1294" i="25" s="1"/>
  <c r="O1294" i="25" s="1"/>
  <c r="M1353" i="25"/>
  <c r="N1353" i="25" s="1"/>
  <c r="O1353" i="25" s="1"/>
  <c r="M1403" i="25"/>
  <c r="N1403" i="25" s="1"/>
  <c r="O1403" i="25" s="1"/>
  <c r="M1492" i="25"/>
  <c r="N1492" i="25" s="1"/>
  <c r="O1492" i="25" s="1"/>
  <c r="M1495" i="25"/>
  <c r="N1495" i="25" s="1"/>
  <c r="O1495" i="25" s="1"/>
  <c r="M1498" i="25"/>
  <c r="N1498" i="25" s="1"/>
  <c r="O1498" i="25" s="1"/>
  <c r="M1504" i="25"/>
  <c r="N1504" i="25" s="1"/>
  <c r="O1504" i="25" s="1"/>
  <c r="M1507" i="25"/>
  <c r="N1507" i="25" s="1"/>
  <c r="O1507" i="25" s="1"/>
  <c r="M1510" i="25"/>
  <c r="N1510" i="25" s="1"/>
  <c r="O1510" i="25" s="1"/>
  <c r="M1567" i="25"/>
  <c r="N1567" i="25" s="1"/>
  <c r="O1567" i="25" s="1"/>
  <c r="M1570" i="25"/>
  <c r="N1570" i="25" s="1"/>
  <c r="O1570" i="25" s="1"/>
  <c r="M1619" i="25"/>
  <c r="N1619" i="25" s="1"/>
  <c r="O1619" i="25" s="1"/>
  <c r="M1709" i="25"/>
  <c r="N1709" i="25" s="1"/>
  <c r="O1709" i="25" s="1"/>
  <c r="M1718" i="25"/>
  <c r="N1718" i="25" s="1"/>
  <c r="O1718" i="25" s="1"/>
  <c r="M1724" i="25"/>
  <c r="N1724" i="25" s="1"/>
  <c r="O1724" i="25" s="1"/>
  <c r="M1730" i="25"/>
  <c r="N1730" i="25" s="1"/>
  <c r="O1730" i="25" s="1"/>
  <c r="M1736" i="25"/>
  <c r="N1736" i="25" s="1"/>
  <c r="O1736" i="25" s="1"/>
  <c r="M1742" i="25"/>
  <c r="N1742" i="25" s="1"/>
  <c r="O1742" i="25" s="1"/>
  <c r="M1748" i="25"/>
  <c r="N1748" i="25" s="1"/>
  <c r="O1748" i="25" s="1"/>
  <c r="M1754" i="25"/>
  <c r="N1754" i="25" s="1"/>
  <c r="O1754" i="25" s="1"/>
  <c r="M1760" i="25"/>
  <c r="N1760" i="25" s="1"/>
  <c r="O1760" i="25" s="1"/>
  <c r="M1766" i="25"/>
  <c r="N1766" i="25" s="1"/>
  <c r="O1766" i="25" s="1"/>
  <c r="M1772" i="25"/>
  <c r="N1772" i="25" s="1"/>
  <c r="O1772" i="25" s="1"/>
  <c r="M1781" i="25"/>
  <c r="N1781" i="25" s="1"/>
  <c r="O1781" i="25" s="1"/>
  <c r="M1789" i="25"/>
  <c r="N1789" i="25" s="1"/>
  <c r="O1789" i="25" s="1"/>
  <c r="M1798" i="25"/>
  <c r="N1798" i="25" s="1"/>
  <c r="O1798" i="25" s="1"/>
  <c r="M1819" i="25"/>
  <c r="N1819" i="25" s="1"/>
  <c r="O1819" i="25" s="1"/>
  <c r="M1825" i="25"/>
  <c r="N1825" i="25" s="1"/>
  <c r="O1825" i="25" s="1"/>
  <c r="M1831" i="25"/>
  <c r="N1831" i="25" s="1"/>
  <c r="O1831" i="25" s="1"/>
  <c r="M1837" i="25"/>
  <c r="N1837" i="25" s="1"/>
  <c r="O1837" i="25" s="1"/>
  <c r="M1843" i="25"/>
  <c r="N1843" i="25" s="1"/>
  <c r="O1843" i="25" s="1"/>
  <c r="M1849" i="25"/>
  <c r="N1849" i="25" s="1"/>
  <c r="O1849" i="25" s="1"/>
  <c r="M1892" i="25"/>
  <c r="N1892" i="25" s="1"/>
  <c r="O1892" i="25" s="1"/>
  <c r="M1899" i="25"/>
  <c r="N1899" i="25" s="1"/>
  <c r="O1899" i="25" s="1"/>
  <c r="M1905" i="25"/>
  <c r="N1905" i="25" s="1"/>
  <c r="O1905" i="25" s="1"/>
  <c r="M1912" i="25"/>
  <c r="N1912" i="25" s="1"/>
  <c r="O1912" i="25" s="1"/>
  <c r="M1963" i="25"/>
  <c r="N1963" i="25" s="1"/>
  <c r="O1963" i="25" s="1"/>
  <c r="M2006" i="25"/>
  <c r="N2006" i="25" s="1"/>
  <c r="O2006" i="25" s="1"/>
  <c r="M2088" i="25"/>
  <c r="N2088" i="25" s="1"/>
  <c r="O2088" i="25" s="1"/>
  <c r="M2094" i="25"/>
  <c r="N2094" i="25" s="1"/>
  <c r="O2094" i="25" s="1"/>
  <c r="M2139" i="25"/>
  <c r="N2139" i="25" s="1"/>
  <c r="O2139" i="25" s="1"/>
  <c r="M2146" i="25"/>
  <c r="N2146" i="25" s="1"/>
  <c r="O2146" i="25" s="1"/>
  <c r="M2152" i="25"/>
  <c r="N2152" i="25" s="1"/>
  <c r="O2152" i="25" s="1"/>
  <c r="M2160" i="25"/>
  <c r="N2160" i="25" s="1"/>
  <c r="O2160" i="25" s="1"/>
  <c r="M2168" i="25"/>
  <c r="N2168" i="25" s="1"/>
  <c r="O2168" i="25" s="1"/>
  <c r="M2193" i="25"/>
  <c r="N2193" i="25" s="1"/>
  <c r="O2193" i="25" s="1"/>
  <c r="M2201" i="25"/>
  <c r="N2201" i="25" s="1"/>
  <c r="O2201" i="25" s="1"/>
  <c r="M2207" i="25"/>
  <c r="N2207" i="25" s="1"/>
  <c r="O2207" i="25" s="1"/>
  <c r="M2213" i="25"/>
  <c r="N2213" i="25" s="1"/>
  <c r="O2213" i="25" s="1"/>
  <c r="M2219" i="25"/>
  <c r="N2219" i="25" s="1"/>
  <c r="O2219" i="25" s="1"/>
  <c r="M2228" i="25"/>
  <c r="N2228" i="25" s="1"/>
  <c r="O2228" i="25" s="1"/>
  <c r="M2235" i="25"/>
  <c r="N2235" i="25" s="1"/>
  <c r="O2235" i="25" s="1"/>
  <c r="M2241" i="25"/>
  <c r="N2241" i="25" s="1"/>
  <c r="O2241" i="25" s="1"/>
  <c r="M2251" i="25"/>
  <c r="N2251" i="25" s="1"/>
  <c r="O2251" i="25" s="1"/>
  <c r="M2260" i="25"/>
  <c r="N2260" i="25" s="1"/>
  <c r="O2260" i="25" s="1"/>
  <c r="M2268" i="25"/>
  <c r="N2268" i="25" s="1"/>
  <c r="O2268" i="25" s="1"/>
  <c r="M2274" i="25"/>
  <c r="N2274" i="25" s="1"/>
  <c r="O2274" i="25" s="1"/>
  <c r="M2280" i="25"/>
  <c r="N2280" i="25" s="1"/>
  <c r="O2280" i="25" s="1"/>
  <c r="M2297" i="25"/>
  <c r="N2297" i="25" s="1"/>
  <c r="O2297" i="25" s="1"/>
  <c r="M2304" i="25"/>
  <c r="N2304" i="25" s="1"/>
  <c r="O2304" i="25" s="1"/>
  <c r="M451" i="25"/>
  <c r="N451" i="25" s="1"/>
  <c r="O451" i="25" s="1"/>
  <c r="M457" i="25"/>
  <c r="N457" i="25" s="1"/>
  <c r="O457" i="25" s="1"/>
  <c r="M463" i="25"/>
  <c r="N463" i="25" s="1"/>
  <c r="O463" i="25" s="1"/>
  <c r="M469" i="25"/>
  <c r="N469" i="25" s="1"/>
  <c r="O469" i="25" s="1"/>
  <c r="M475" i="25"/>
  <c r="N475" i="25" s="1"/>
  <c r="O475" i="25" s="1"/>
  <c r="M481" i="25"/>
  <c r="N481" i="25" s="1"/>
  <c r="O481" i="25" s="1"/>
  <c r="M487" i="25"/>
  <c r="N487" i="25" s="1"/>
  <c r="O487" i="25" s="1"/>
  <c r="M493" i="25"/>
  <c r="N493" i="25" s="1"/>
  <c r="O493" i="25" s="1"/>
  <c r="M499" i="25"/>
  <c r="N499" i="25" s="1"/>
  <c r="O499" i="25" s="1"/>
  <c r="M515" i="25"/>
  <c r="N515" i="25" s="1"/>
  <c r="O515" i="25" s="1"/>
  <c r="M534" i="25"/>
  <c r="N534" i="25" s="1"/>
  <c r="O534" i="25" s="1"/>
  <c r="M553" i="25"/>
  <c r="N553" i="25" s="1"/>
  <c r="O553" i="25" s="1"/>
  <c r="M559" i="25"/>
  <c r="N559" i="25" s="1"/>
  <c r="O559" i="25" s="1"/>
  <c r="M601" i="25"/>
  <c r="N601" i="25" s="1"/>
  <c r="O601" i="25" s="1"/>
  <c r="M622" i="25"/>
  <c r="N622" i="25" s="1"/>
  <c r="O622" i="25" s="1"/>
  <c r="M649" i="25"/>
  <c r="N649" i="25" s="1"/>
  <c r="O649" i="25" s="1"/>
  <c r="M677" i="25"/>
  <c r="N677" i="25" s="1"/>
  <c r="O677" i="25" s="1"/>
  <c r="M691" i="25"/>
  <c r="N691" i="25" s="1"/>
  <c r="O691" i="25" s="1"/>
  <c r="M702" i="25"/>
  <c r="N702" i="25" s="1"/>
  <c r="O702" i="25" s="1"/>
  <c r="M708" i="25"/>
  <c r="N708" i="25" s="1"/>
  <c r="O708" i="25" s="1"/>
  <c r="M715" i="25"/>
  <c r="N715" i="25" s="1"/>
  <c r="O715" i="25" s="1"/>
  <c r="M723" i="25"/>
  <c r="N723" i="25" s="1"/>
  <c r="O723" i="25" s="1"/>
  <c r="M730" i="25"/>
  <c r="N730" i="25" s="1"/>
  <c r="O730" i="25" s="1"/>
  <c r="M736" i="25"/>
  <c r="N736" i="25" s="1"/>
  <c r="O736" i="25" s="1"/>
  <c r="M742" i="25"/>
  <c r="N742" i="25" s="1"/>
  <c r="O742" i="25" s="1"/>
  <c r="M749" i="25"/>
  <c r="N749" i="25" s="1"/>
  <c r="O749" i="25" s="1"/>
  <c r="M755" i="25"/>
  <c r="N755" i="25" s="1"/>
  <c r="O755" i="25" s="1"/>
  <c r="M761" i="25"/>
  <c r="N761" i="25" s="1"/>
  <c r="O761" i="25" s="1"/>
  <c r="M767" i="25"/>
  <c r="N767" i="25" s="1"/>
  <c r="O767" i="25" s="1"/>
  <c r="M773" i="25"/>
  <c r="N773" i="25" s="1"/>
  <c r="O773" i="25" s="1"/>
  <c r="M779" i="25"/>
  <c r="N779" i="25" s="1"/>
  <c r="O779" i="25" s="1"/>
  <c r="M786" i="25"/>
  <c r="N786" i="25" s="1"/>
  <c r="O786" i="25" s="1"/>
  <c r="M799" i="25"/>
  <c r="N799" i="25" s="1"/>
  <c r="O799" i="25" s="1"/>
  <c r="M807" i="25"/>
  <c r="N807" i="25" s="1"/>
  <c r="O807" i="25" s="1"/>
  <c r="M813" i="25"/>
  <c r="N813" i="25" s="1"/>
  <c r="O813" i="25" s="1"/>
  <c r="M820" i="25"/>
  <c r="N820" i="25" s="1"/>
  <c r="O820" i="25" s="1"/>
  <c r="M1293" i="25"/>
  <c r="N1293" i="25" s="1"/>
  <c r="O1293" i="25" s="1"/>
  <c r="M1352" i="25"/>
  <c r="N1352" i="25" s="1"/>
  <c r="O1352" i="25" s="1"/>
  <c r="M1708" i="25"/>
  <c r="N1708" i="25" s="1"/>
  <c r="O1708" i="25" s="1"/>
  <c r="M1714" i="25"/>
  <c r="N1714" i="25" s="1"/>
  <c r="O1714" i="25" s="1"/>
  <c r="M1723" i="25"/>
  <c r="N1723" i="25" s="1"/>
  <c r="O1723" i="25" s="1"/>
  <c r="M1729" i="25"/>
  <c r="N1729" i="25" s="1"/>
  <c r="O1729" i="25" s="1"/>
  <c r="M1735" i="25"/>
  <c r="N1735" i="25" s="1"/>
  <c r="O1735" i="25" s="1"/>
  <c r="M1741" i="25"/>
  <c r="N1741" i="25" s="1"/>
  <c r="O1741" i="25" s="1"/>
  <c r="M1747" i="25"/>
  <c r="N1747" i="25" s="1"/>
  <c r="O1747" i="25" s="1"/>
  <c r="M1753" i="25"/>
  <c r="N1753" i="25" s="1"/>
  <c r="O1753" i="25" s="1"/>
  <c r="M1759" i="25"/>
  <c r="N1759" i="25" s="1"/>
  <c r="O1759" i="25" s="1"/>
  <c r="M1765" i="25"/>
  <c r="N1765" i="25" s="1"/>
  <c r="O1765" i="25" s="1"/>
  <c r="M1771" i="25"/>
  <c r="N1771" i="25" s="1"/>
  <c r="O1771" i="25" s="1"/>
  <c r="M1780" i="25"/>
  <c r="N1780" i="25" s="1"/>
  <c r="O1780" i="25" s="1"/>
  <c r="M1788" i="25"/>
  <c r="N1788" i="25" s="1"/>
  <c r="O1788" i="25" s="1"/>
  <c r="M1795" i="25"/>
  <c r="N1795" i="25" s="1"/>
  <c r="O1795" i="25" s="1"/>
  <c r="M1818" i="25"/>
  <c r="N1818" i="25" s="1"/>
  <c r="O1818" i="25" s="1"/>
  <c r="M1824" i="25"/>
  <c r="N1824" i="25" s="1"/>
  <c r="O1824" i="25" s="1"/>
  <c r="M1830" i="25"/>
  <c r="N1830" i="25" s="1"/>
  <c r="O1830" i="25" s="1"/>
  <c r="M1836" i="25"/>
  <c r="N1836" i="25" s="1"/>
  <c r="O1836" i="25" s="1"/>
  <c r="M1842" i="25"/>
  <c r="N1842" i="25" s="1"/>
  <c r="O1842" i="25" s="1"/>
  <c r="M1848" i="25"/>
  <c r="N1848" i="25" s="1"/>
  <c r="O1848" i="25" s="1"/>
  <c r="M1891" i="25"/>
  <c r="N1891" i="25" s="1"/>
  <c r="O1891" i="25" s="1"/>
  <c r="M1898" i="25"/>
  <c r="N1898" i="25" s="1"/>
  <c r="O1898" i="25" s="1"/>
  <c r="M1904" i="25"/>
  <c r="N1904" i="25" s="1"/>
  <c r="O1904" i="25" s="1"/>
  <c r="M1910" i="25"/>
  <c r="N1910" i="25" s="1"/>
  <c r="O1910" i="25" s="1"/>
  <c r="M1962" i="25"/>
  <c r="N1962" i="25" s="1"/>
  <c r="O1962" i="25" s="1"/>
  <c r="M2048" i="25"/>
  <c r="N2048" i="25" s="1"/>
  <c r="O2048" i="25" s="1"/>
  <c r="M2093" i="25"/>
  <c r="N2093" i="25" s="1"/>
  <c r="O2093" i="25" s="1"/>
  <c r="M2138" i="25"/>
  <c r="N2138" i="25" s="1"/>
  <c r="O2138" i="25" s="1"/>
  <c r="M2145" i="25"/>
  <c r="N2145" i="25" s="1"/>
  <c r="O2145" i="25" s="1"/>
  <c r="M2151" i="25"/>
  <c r="N2151" i="25" s="1"/>
  <c r="O2151" i="25" s="1"/>
  <c r="M2158" i="25"/>
  <c r="N2158" i="25" s="1"/>
  <c r="O2158" i="25" s="1"/>
  <c r="M2167" i="25"/>
  <c r="N2167" i="25" s="1"/>
  <c r="O2167" i="25" s="1"/>
  <c r="M2190" i="25"/>
  <c r="N2190" i="25" s="1"/>
  <c r="O2190" i="25" s="1"/>
  <c r="M2200" i="25"/>
  <c r="N2200" i="25" s="1"/>
  <c r="O2200" i="25" s="1"/>
  <c r="M2206" i="25"/>
  <c r="N2206" i="25" s="1"/>
  <c r="O2206" i="25" s="1"/>
  <c r="M2212" i="25"/>
  <c r="N2212" i="25" s="1"/>
  <c r="O2212" i="25" s="1"/>
  <c r="M2218" i="25"/>
  <c r="N2218" i="25" s="1"/>
  <c r="O2218" i="25" s="1"/>
  <c r="M2226" i="25"/>
  <c r="N2226" i="25" s="1"/>
  <c r="O2226" i="25" s="1"/>
  <c r="M2234" i="25"/>
  <c r="N2234" i="25" s="1"/>
  <c r="O2234" i="25" s="1"/>
  <c r="M2240" i="25"/>
  <c r="N2240" i="25" s="1"/>
  <c r="O2240" i="25" s="1"/>
  <c r="M2248" i="25"/>
  <c r="N2248" i="25" s="1"/>
  <c r="O2248" i="25" s="1"/>
  <c r="M2259" i="25"/>
  <c r="N2259" i="25" s="1"/>
  <c r="O2259" i="25" s="1"/>
  <c r="M2265" i="25"/>
  <c r="N2265" i="25" s="1"/>
  <c r="O2265" i="25" s="1"/>
  <c r="M2273" i="25"/>
  <c r="N2273" i="25" s="1"/>
  <c r="O2273" i="25" s="1"/>
  <c r="M2279" i="25"/>
  <c r="N2279" i="25" s="1"/>
  <c r="O2279" i="25" s="1"/>
  <c r="M2296" i="25"/>
  <c r="N2296" i="25" s="1"/>
  <c r="O2296" i="25" s="1"/>
  <c r="M2303" i="25"/>
  <c r="N2303" i="25" s="1"/>
  <c r="O2303" i="25" s="1"/>
  <c r="M492" i="25"/>
  <c r="N492" i="25" s="1"/>
  <c r="O492" i="25" s="1"/>
  <c r="M498" i="25"/>
  <c r="N498" i="25" s="1"/>
  <c r="O498" i="25" s="1"/>
  <c r="M514" i="25"/>
  <c r="N514" i="25" s="1"/>
  <c r="O514" i="25" s="1"/>
  <c r="M533" i="25"/>
  <c r="N533" i="25" s="1"/>
  <c r="O533" i="25" s="1"/>
  <c r="M552" i="25"/>
  <c r="N552" i="25" s="1"/>
  <c r="O552" i="25" s="1"/>
  <c r="M558" i="25"/>
  <c r="N558" i="25" s="1"/>
  <c r="O558" i="25" s="1"/>
  <c r="M590" i="25"/>
  <c r="N590" i="25" s="1"/>
  <c r="O590" i="25" s="1"/>
  <c r="M609" i="25"/>
  <c r="N609" i="25" s="1"/>
  <c r="O609" i="25" s="1"/>
  <c r="M648" i="25"/>
  <c r="N648" i="25" s="1"/>
  <c r="O648" i="25" s="1"/>
  <c r="M669" i="25"/>
  <c r="N669" i="25" s="1"/>
  <c r="O669" i="25" s="1"/>
  <c r="M690" i="25"/>
  <c r="N690" i="25" s="1"/>
  <c r="O690" i="25" s="1"/>
  <c r="M701" i="25"/>
  <c r="N701" i="25" s="1"/>
  <c r="O701" i="25" s="1"/>
  <c r="M707" i="25"/>
  <c r="N707" i="25" s="1"/>
  <c r="O707" i="25" s="1"/>
  <c r="M713" i="25"/>
  <c r="N713" i="25" s="1"/>
  <c r="O713" i="25" s="1"/>
  <c r="M722" i="25"/>
  <c r="N722" i="25" s="1"/>
  <c r="O722" i="25" s="1"/>
  <c r="M729" i="25"/>
  <c r="N729" i="25" s="1"/>
  <c r="O729" i="25" s="1"/>
  <c r="M735" i="25"/>
  <c r="N735" i="25" s="1"/>
  <c r="O735" i="25" s="1"/>
  <c r="M741" i="25"/>
  <c r="N741" i="25" s="1"/>
  <c r="O741" i="25" s="1"/>
  <c r="M747" i="25"/>
  <c r="N747" i="25" s="1"/>
  <c r="O747" i="25" s="1"/>
  <c r="M754" i="25"/>
  <c r="N754" i="25" s="1"/>
  <c r="O754" i="25" s="1"/>
  <c r="M760" i="25"/>
  <c r="N760" i="25" s="1"/>
  <c r="O760" i="25" s="1"/>
  <c r="M766" i="25"/>
  <c r="N766" i="25" s="1"/>
  <c r="O766" i="25" s="1"/>
  <c r="M772" i="25"/>
  <c r="N772" i="25" s="1"/>
  <c r="O772" i="25" s="1"/>
  <c r="M778" i="25"/>
  <c r="N778" i="25" s="1"/>
  <c r="O778" i="25" s="1"/>
  <c r="M785" i="25"/>
  <c r="N785" i="25" s="1"/>
  <c r="O785" i="25" s="1"/>
  <c r="M796" i="25"/>
  <c r="N796" i="25" s="1"/>
  <c r="O796" i="25" s="1"/>
  <c r="M806" i="25"/>
  <c r="N806" i="25" s="1"/>
  <c r="O806" i="25" s="1"/>
  <c r="M812" i="25"/>
  <c r="N812" i="25" s="1"/>
  <c r="O812" i="25" s="1"/>
  <c r="M819" i="25"/>
  <c r="N819" i="25" s="1"/>
  <c r="O819" i="25" s="1"/>
  <c r="M1351" i="25"/>
  <c r="N1351" i="25" s="1"/>
  <c r="O1351" i="25" s="1"/>
  <c r="M1402" i="25"/>
  <c r="N1402" i="25" s="1"/>
  <c r="O1402" i="25" s="1"/>
  <c r="M1491" i="25"/>
  <c r="N1491" i="25" s="1"/>
  <c r="O1491" i="25" s="1"/>
  <c r="M1494" i="25"/>
  <c r="N1494" i="25" s="1"/>
  <c r="O1494" i="25" s="1"/>
  <c r="M1497" i="25"/>
  <c r="N1497" i="25" s="1"/>
  <c r="O1497" i="25" s="1"/>
  <c r="M1503" i="25"/>
  <c r="N1503" i="25" s="1"/>
  <c r="O1503" i="25" s="1"/>
  <c r="M1506" i="25"/>
  <c r="N1506" i="25" s="1"/>
  <c r="O1506" i="25" s="1"/>
  <c r="M1509" i="25"/>
  <c r="N1509" i="25" s="1"/>
  <c r="O1509" i="25" s="1"/>
  <c r="M1564" i="25"/>
  <c r="N1564" i="25" s="1"/>
  <c r="O1564" i="25" s="1"/>
  <c r="M1569" i="25"/>
  <c r="N1569" i="25" s="1"/>
  <c r="O1569" i="25" s="1"/>
  <c r="M1618" i="25"/>
  <c r="N1618" i="25" s="1"/>
  <c r="O1618" i="25" s="1"/>
  <c r="M1707" i="25"/>
  <c r="N1707" i="25" s="1"/>
  <c r="O1707" i="25" s="1"/>
  <c r="M1713" i="25"/>
  <c r="N1713" i="25" s="1"/>
  <c r="O1713" i="25" s="1"/>
  <c r="M1722" i="25"/>
  <c r="N1722" i="25" s="1"/>
  <c r="O1722" i="25" s="1"/>
  <c r="M1728" i="25"/>
  <c r="N1728" i="25" s="1"/>
  <c r="O1728" i="25" s="1"/>
  <c r="M1734" i="25"/>
  <c r="N1734" i="25" s="1"/>
  <c r="O1734" i="25" s="1"/>
  <c r="M1740" i="25"/>
  <c r="N1740" i="25" s="1"/>
  <c r="O1740" i="25" s="1"/>
  <c r="M1746" i="25"/>
  <c r="N1746" i="25" s="1"/>
  <c r="O1746" i="25" s="1"/>
  <c r="M1752" i="25"/>
  <c r="N1752" i="25" s="1"/>
  <c r="O1752" i="25" s="1"/>
  <c r="M1758" i="25"/>
  <c r="N1758" i="25" s="1"/>
  <c r="O1758" i="25" s="1"/>
  <c r="M1764" i="25"/>
  <c r="N1764" i="25" s="1"/>
  <c r="O1764" i="25" s="1"/>
  <c r="M1770" i="25"/>
  <c r="N1770" i="25" s="1"/>
  <c r="O1770" i="25" s="1"/>
  <c r="M1778" i="25"/>
  <c r="N1778" i="25" s="1"/>
  <c r="O1778" i="25" s="1"/>
  <c r="M1786" i="25"/>
  <c r="N1786" i="25" s="1"/>
  <c r="O1786" i="25" s="1"/>
  <c r="M1793" i="25"/>
  <c r="N1793" i="25" s="1"/>
  <c r="O1793" i="25" s="1"/>
  <c r="M1817" i="25"/>
  <c r="N1817" i="25" s="1"/>
  <c r="O1817" i="25" s="1"/>
  <c r="M1823" i="25"/>
  <c r="N1823" i="25" s="1"/>
  <c r="O1823" i="25" s="1"/>
  <c r="M1829" i="25"/>
  <c r="N1829" i="25" s="1"/>
  <c r="O1829" i="25" s="1"/>
  <c r="M1835" i="25"/>
  <c r="N1835" i="25" s="1"/>
  <c r="O1835" i="25" s="1"/>
  <c r="M1841" i="25"/>
  <c r="N1841" i="25" s="1"/>
  <c r="O1841" i="25" s="1"/>
  <c r="M1847" i="25"/>
  <c r="N1847" i="25" s="1"/>
  <c r="O1847" i="25" s="1"/>
  <c r="M1856" i="25"/>
  <c r="N1856" i="25" s="1"/>
  <c r="O1856" i="25" s="1"/>
  <c r="M1897" i="25"/>
  <c r="N1897" i="25" s="1"/>
  <c r="O1897" i="25" s="1"/>
  <c r="M1903" i="25"/>
  <c r="N1903" i="25" s="1"/>
  <c r="O1903" i="25" s="1"/>
  <c r="M1909" i="25"/>
  <c r="N1909" i="25" s="1"/>
  <c r="O1909" i="25" s="1"/>
  <c r="M1919" i="25"/>
  <c r="N1919" i="25" s="1"/>
  <c r="O1919" i="25" s="1"/>
  <c r="M2005" i="25"/>
  <c r="N2005" i="25" s="1"/>
  <c r="O2005" i="25" s="1"/>
  <c r="M2047" i="25"/>
  <c r="N2047" i="25" s="1"/>
  <c r="O2047" i="25" s="1"/>
  <c r="M2092" i="25"/>
  <c r="N2092" i="25" s="1"/>
  <c r="O2092" i="25" s="1"/>
  <c r="M2137" i="25"/>
  <c r="N2137" i="25" s="1"/>
  <c r="O2137" i="25" s="1"/>
  <c r="M2144" i="25"/>
  <c r="N2144" i="25" s="1"/>
  <c r="O2144" i="25" s="1"/>
  <c r="M2150" i="25"/>
  <c r="N2150" i="25" s="1"/>
  <c r="O2150" i="25" s="1"/>
  <c r="M2157" i="25"/>
  <c r="N2157" i="25" s="1"/>
  <c r="O2157" i="25" s="1"/>
  <c r="M2165" i="25"/>
  <c r="N2165" i="25" s="1"/>
  <c r="O2165" i="25" s="1"/>
  <c r="M2187" i="25"/>
  <c r="N2187" i="25" s="1"/>
  <c r="O2187" i="25" s="1"/>
  <c r="M2199" i="25"/>
  <c r="N2199" i="25" s="1"/>
  <c r="O2199" i="25" s="1"/>
  <c r="M2205" i="25"/>
  <c r="N2205" i="25" s="1"/>
  <c r="O2205" i="25" s="1"/>
  <c r="M2211" i="25"/>
  <c r="N2211" i="25" s="1"/>
  <c r="O2211" i="25" s="1"/>
  <c r="M2217" i="25"/>
  <c r="N2217" i="25" s="1"/>
  <c r="O2217" i="25" s="1"/>
  <c r="M2225" i="25"/>
  <c r="N2225" i="25" s="1"/>
  <c r="O2225" i="25" s="1"/>
  <c r="M2233" i="25"/>
  <c r="N2233" i="25" s="1"/>
  <c r="O2233" i="25" s="1"/>
  <c r="M2239" i="25"/>
  <c r="N2239" i="25" s="1"/>
  <c r="O2239" i="25" s="1"/>
  <c r="M2245" i="25"/>
  <c r="N2245" i="25" s="1"/>
  <c r="O2245" i="25" s="1"/>
  <c r="M2258" i="25"/>
  <c r="N2258" i="25" s="1"/>
  <c r="O2258" i="25" s="1"/>
  <c r="M2264" i="25"/>
  <c r="N2264" i="25" s="1"/>
  <c r="O2264" i="25" s="1"/>
  <c r="M2272" i="25"/>
  <c r="N2272" i="25" s="1"/>
  <c r="O2272" i="25" s="1"/>
  <c r="M2278" i="25"/>
  <c r="N2278" i="25" s="1"/>
  <c r="O2278" i="25" s="1"/>
  <c r="M2294" i="25"/>
  <c r="N2294" i="25" s="1"/>
  <c r="O2294" i="25" s="1"/>
  <c r="M2301" i="25"/>
  <c r="N2301" i="25" s="1"/>
  <c r="O2301" i="25" s="1"/>
  <c r="M419" i="25"/>
  <c r="N419" i="25" s="1"/>
  <c r="O419" i="25" s="1"/>
  <c r="M428" i="25"/>
  <c r="N428" i="25" s="1"/>
  <c r="O428" i="25" s="1"/>
  <c r="M449" i="25"/>
  <c r="N449" i="25" s="1"/>
  <c r="O449" i="25" s="1"/>
  <c r="M455" i="25"/>
  <c r="N455" i="25" s="1"/>
  <c r="O455" i="25" s="1"/>
  <c r="M461" i="25"/>
  <c r="N461" i="25" s="1"/>
  <c r="O461" i="25" s="1"/>
  <c r="M467" i="25"/>
  <c r="N467" i="25" s="1"/>
  <c r="O467" i="25" s="1"/>
  <c r="M473" i="25"/>
  <c r="N473" i="25" s="1"/>
  <c r="O473" i="25" s="1"/>
  <c r="M479" i="25"/>
  <c r="N479" i="25" s="1"/>
  <c r="O479" i="25" s="1"/>
  <c r="M485" i="25"/>
  <c r="N485" i="25" s="1"/>
  <c r="O485" i="25" s="1"/>
  <c r="M491" i="25"/>
  <c r="N491" i="25" s="1"/>
  <c r="O491" i="25" s="1"/>
  <c r="M497" i="25"/>
  <c r="N497" i="25" s="1"/>
  <c r="O497" i="25" s="1"/>
  <c r="M512" i="25"/>
  <c r="N512" i="25" s="1"/>
  <c r="O512" i="25" s="1"/>
  <c r="M526" i="25"/>
  <c r="N526" i="25" s="1"/>
  <c r="O526" i="25" s="1"/>
  <c r="M551" i="25"/>
  <c r="N551" i="25" s="1"/>
  <c r="O551" i="25" s="1"/>
  <c r="M557" i="25"/>
  <c r="N557" i="25" s="1"/>
  <c r="O557" i="25" s="1"/>
  <c r="M589" i="25"/>
  <c r="N589" i="25" s="1"/>
  <c r="O589" i="25" s="1"/>
  <c r="M608" i="25"/>
  <c r="N608" i="25" s="1"/>
  <c r="O608" i="25" s="1"/>
  <c r="M645" i="25"/>
  <c r="N645" i="25" s="1"/>
  <c r="O645" i="25" s="1"/>
  <c r="M668" i="25"/>
  <c r="N668" i="25" s="1"/>
  <c r="O668" i="25" s="1"/>
  <c r="M684" i="25"/>
  <c r="N684" i="25" s="1"/>
  <c r="O684" i="25" s="1"/>
  <c r="M700" i="25"/>
  <c r="N700" i="25" s="1"/>
  <c r="O700" i="25" s="1"/>
  <c r="M706" i="25"/>
  <c r="N706" i="25" s="1"/>
  <c r="O706" i="25" s="1"/>
  <c r="M712" i="25"/>
  <c r="N712" i="25" s="1"/>
  <c r="O712" i="25" s="1"/>
  <c r="M721" i="25"/>
  <c r="N721" i="25" s="1"/>
  <c r="O721" i="25" s="1"/>
  <c r="M728" i="25"/>
  <c r="N728" i="25" s="1"/>
  <c r="O728" i="25" s="1"/>
  <c r="M734" i="25"/>
  <c r="N734" i="25" s="1"/>
  <c r="O734" i="25" s="1"/>
  <c r="M740" i="25"/>
  <c r="N740" i="25" s="1"/>
  <c r="O740" i="25" s="1"/>
  <c r="M746" i="25"/>
  <c r="N746" i="25" s="1"/>
  <c r="O746" i="25" s="1"/>
  <c r="M753" i="25"/>
  <c r="N753" i="25" s="1"/>
  <c r="O753" i="25" s="1"/>
  <c r="M759" i="25"/>
  <c r="N759" i="25" s="1"/>
  <c r="O759" i="25" s="1"/>
  <c r="M765" i="25"/>
  <c r="N765" i="25" s="1"/>
  <c r="O765" i="25" s="1"/>
  <c r="M771" i="25"/>
  <c r="N771" i="25" s="1"/>
  <c r="O771" i="25" s="1"/>
  <c r="M777" i="25"/>
  <c r="N777" i="25" s="1"/>
  <c r="O777" i="25" s="1"/>
  <c r="M783" i="25"/>
  <c r="N783" i="25" s="1"/>
  <c r="O783" i="25" s="1"/>
  <c r="M792" i="25"/>
  <c r="N792" i="25" s="1"/>
  <c r="O792" i="25" s="1"/>
  <c r="M805" i="25"/>
  <c r="N805" i="25" s="1"/>
  <c r="O805" i="25" s="1"/>
  <c r="M811" i="25"/>
  <c r="N811" i="25" s="1"/>
  <c r="O811" i="25" s="1"/>
  <c r="M817" i="25"/>
  <c r="N817" i="25" s="1"/>
  <c r="O817" i="25" s="1"/>
  <c r="M1292" i="25"/>
  <c r="N1292" i="25" s="1"/>
  <c r="O1292" i="25" s="1"/>
  <c r="M1348" i="25"/>
  <c r="N1348" i="25" s="1"/>
  <c r="O1348" i="25" s="1"/>
  <c r="M1712" i="25"/>
  <c r="N1712" i="25" s="1"/>
  <c r="O1712" i="25" s="1"/>
  <c r="M1721" i="25"/>
  <c r="N1721" i="25" s="1"/>
  <c r="O1721" i="25" s="1"/>
  <c r="M1727" i="25"/>
  <c r="N1727" i="25" s="1"/>
  <c r="O1727" i="25" s="1"/>
  <c r="M1733" i="25"/>
  <c r="N1733" i="25" s="1"/>
  <c r="O1733" i="25" s="1"/>
  <c r="M1739" i="25"/>
  <c r="N1739" i="25" s="1"/>
  <c r="O1739" i="25" s="1"/>
  <c r="M1745" i="25"/>
  <c r="N1745" i="25" s="1"/>
  <c r="O1745" i="25" s="1"/>
  <c r="M1751" i="25"/>
  <c r="N1751" i="25" s="1"/>
  <c r="O1751" i="25" s="1"/>
  <c r="M1757" i="25"/>
  <c r="N1757" i="25" s="1"/>
  <c r="O1757" i="25" s="1"/>
  <c r="M1763" i="25"/>
  <c r="N1763" i="25" s="1"/>
  <c r="O1763" i="25" s="1"/>
  <c r="M1769" i="25"/>
  <c r="N1769" i="25" s="1"/>
  <c r="O1769" i="25" s="1"/>
  <c r="M1777" i="25"/>
  <c r="N1777" i="25" s="1"/>
  <c r="O1777" i="25" s="1"/>
  <c r="M1784" i="25"/>
  <c r="N1784" i="25" s="1"/>
  <c r="O1784" i="25" s="1"/>
  <c r="M1792" i="25"/>
  <c r="N1792" i="25" s="1"/>
  <c r="O1792" i="25" s="1"/>
  <c r="M1814" i="25"/>
  <c r="N1814" i="25" s="1"/>
  <c r="O1814" i="25" s="1"/>
  <c r="M1822" i="25"/>
  <c r="N1822" i="25" s="1"/>
  <c r="O1822" i="25" s="1"/>
  <c r="M1828" i="25"/>
  <c r="N1828" i="25" s="1"/>
  <c r="O1828" i="25" s="1"/>
  <c r="M1834" i="25"/>
  <c r="N1834" i="25" s="1"/>
  <c r="O1834" i="25" s="1"/>
  <c r="M1840" i="25"/>
  <c r="N1840" i="25" s="1"/>
  <c r="O1840" i="25" s="1"/>
  <c r="M1846" i="25"/>
  <c r="N1846" i="25" s="1"/>
  <c r="O1846" i="25" s="1"/>
  <c r="M1852" i="25"/>
  <c r="N1852" i="25" s="1"/>
  <c r="O1852" i="25" s="1"/>
  <c r="M1896" i="25"/>
  <c r="N1896" i="25" s="1"/>
  <c r="O1896" i="25" s="1"/>
  <c r="M1902" i="25"/>
  <c r="N1902" i="25" s="1"/>
  <c r="O1902" i="25" s="1"/>
  <c r="M1908" i="25"/>
  <c r="N1908" i="25" s="1"/>
  <c r="O1908" i="25" s="1"/>
  <c r="M1916" i="25"/>
  <c r="N1916" i="25" s="1"/>
  <c r="O1916" i="25" s="1"/>
  <c r="M2091" i="25"/>
  <c r="N2091" i="25" s="1"/>
  <c r="O2091" i="25" s="1"/>
  <c r="M2136" i="25"/>
  <c r="N2136" i="25" s="1"/>
  <c r="O2136" i="25" s="1"/>
  <c r="M2143" i="25"/>
  <c r="N2143" i="25" s="1"/>
  <c r="O2143" i="25" s="1"/>
  <c r="M2149" i="25"/>
  <c r="N2149" i="25" s="1"/>
  <c r="O2149" i="25" s="1"/>
  <c r="M2156" i="25"/>
  <c r="N2156" i="25" s="1"/>
  <c r="O2156" i="25" s="1"/>
  <c r="M2164" i="25"/>
  <c r="N2164" i="25" s="1"/>
  <c r="O2164" i="25" s="1"/>
  <c r="M2173" i="25"/>
  <c r="N2173" i="25" s="1"/>
  <c r="O2173" i="25" s="1"/>
  <c r="M2198" i="25"/>
  <c r="N2198" i="25" s="1"/>
  <c r="O2198" i="25" s="1"/>
  <c r="M2204" i="25"/>
  <c r="N2204" i="25" s="1"/>
  <c r="O2204" i="25" s="1"/>
  <c r="M2210" i="25"/>
  <c r="N2210" i="25" s="1"/>
  <c r="O2210" i="25" s="1"/>
  <c r="M2216" i="25"/>
  <c r="N2216" i="25" s="1"/>
  <c r="O2216" i="25" s="1"/>
  <c r="M2222" i="25"/>
  <c r="N2222" i="25" s="1"/>
  <c r="O2222" i="25" s="1"/>
  <c r="M2232" i="25"/>
  <c r="N2232" i="25" s="1"/>
  <c r="O2232" i="25" s="1"/>
  <c r="M2238" i="25"/>
  <c r="N2238" i="25" s="1"/>
  <c r="O2238" i="25" s="1"/>
  <c r="M2244" i="25"/>
  <c r="N2244" i="25" s="1"/>
  <c r="O2244" i="25" s="1"/>
  <c r="M2257" i="25"/>
  <c r="N2257" i="25" s="1"/>
  <c r="O2257" i="25" s="1"/>
  <c r="M2263" i="25"/>
  <c r="N2263" i="25" s="1"/>
  <c r="O2263" i="25" s="1"/>
  <c r="M2271" i="25"/>
  <c r="N2271" i="25" s="1"/>
  <c r="O2271" i="25" s="1"/>
  <c r="M2277" i="25"/>
  <c r="N2277" i="25" s="1"/>
  <c r="O2277" i="25" s="1"/>
  <c r="M2293" i="25"/>
  <c r="N2293" i="25" s="1"/>
  <c r="O2293" i="25" s="1"/>
  <c r="M2300" i="25"/>
  <c r="N2300" i="25" s="1"/>
  <c r="O2300" i="25" s="1"/>
  <c r="M2311" i="25"/>
  <c r="N2311" i="25" s="1"/>
  <c r="O2311" i="25" s="1"/>
  <c r="M2255" i="25"/>
  <c r="N2255" i="25" s="1"/>
  <c r="O2255" i="25" s="1"/>
</calcChain>
</file>

<file path=xl/sharedStrings.xml><?xml version="1.0" encoding="utf-8"?>
<sst xmlns="http://schemas.openxmlformats.org/spreadsheetml/2006/main" count="15444" uniqueCount="770">
  <si>
    <t>C</t>
  </si>
  <si>
    <t>DEPÓSITOS JUDICIAIS</t>
  </si>
  <si>
    <t>DEPÓSITOS COMPULSÓRIOS</t>
  </si>
  <si>
    <t>MATERIAL DE CONSUMO</t>
  </si>
  <si>
    <t>MATERIAL DE EXPEDIENTE</t>
  </si>
  <si>
    <t>INVESTIMENTOS</t>
  </si>
  <si>
    <t>OBRAS EM ANDAMENTO</t>
  </si>
  <si>
    <t>ESTUDOS E PROJETOS</t>
  </si>
  <si>
    <t>FGTS</t>
  </si>
  <si>
    <t>INDENIZAÇÕES E RESTITUIÇÕES</t>
  </si>
  <si>
    <t>ADICIONAL NOTURNO</t>
  </si>
  <si>
    <t>INCORPORAÇÕES</t>
  </si>
  <si>
    <t>ADICIONAL DE PERICULOSIDADE</t>
  </si>
  <si>
    <t>ADICIONAL DE INSALUBRIDADE</t>
  </si>
  <si>
    <t>ADICIONAL DE ATIVIDADES PENOSAS</t>
  </si>
  <si>
    <t>REMUNERAÇÃO DE PESSOAL EM DISPONIBILIDADE</t>
  </si>
  <si>
    <t>ADICIONAL POR PLANTÃO HOSPITALAR</t>
  </si>
  <si>
    <t>INDENIZAÇÕES E RESTITUIÇÕES TRABALHISTAS</t>
  </si>
  <si>
    <t>SOLDO</t>
  </si>
  <si>
    <t>ADICIONAL NATALINO</t>
  </si>
  <si>
    <t>FGTS - PDV</t>
  </si>
  <si>
    <t>SEGUROS</t>
  </si>
  <si>
    <t>PROVENTOS - PESSOAL CIVIL</t>
  </si>
  <si>
    <t>MATERIAL ODONTOLÓGICO</t>
  </si>
  <si>
    <t>MATERIAL EDUCATIVO E ESPORTIVO</t>
  </si>
  <si>
    <t>MATERIAL DE PROCESSAMENTO DE DADOS</t>
  </si>
  <si>
    <t>MATERIAL DE CAMA, MESA E BANHO</t>
  </si>
  <si>
    <t>MATERIAL LABORATORIAL</t>
  </si>
  <si>
    <t>MATERIAL HOSPITALAR</t>
  </si>
  <si>
    <t>OUTROS MATERIAIS DE CONSUMO</t>
  </si>
  <si>
    <t>MATERIAL EDUCACIONAL E CULTURAL</t>
  </si>
  <si>
    <t>PASSAGENS E DESPESAS COM LOCOMOÇÃO</t>
  </si>
  <si>
    <t>CONTRIBUIÇÕES</t>
  </si>
  <si>
    <t>AUXÍLIOS</t>
  </si>
  <si>
    <t>SUBVENÇÕES SOCIAIS</t>
  </si>
  <si>
    <t>TRANSFERÊNCIAS A INSTITUIÇÕES PRIVADAS SEM FINS LUCRATIVOS</t>
  </si>
  <si>
    <t>TRANSFERÊNCIAS A INSTITUIÇÕES PRIVADAS COM FINS LUCRATIVOS</t>
  </si>
  <si>
    <t>TRANSFERÊNCIAS AO EXTERIOR</t>
  </si>
  <si>
    <t>MULTAS E JUROS</t>
  </si>
  <si>
    <t>Código</t>
  </si>
  <si>
    <t>E</t>
  </si>
  <si>
    <t>Natureza de Despesa - ND</t>
  </si>
  <si>
    <t>G</t>
  </si>
  <si>
    <t>M</t>
  </si>
  <si>
    <t>SE</t>
  </si>
  <si>
    <t>Nome ND</t>
  </si>
  <si>
    <t>Nível</t>
  </si>
  <si>
    <t>DESPESAS CORRENTES</t>
  </si>
  <si>
    <t>Superior 1º Nível - Classe</t>
  </si>
  <si>
    <t>PESSOAL E ENCARGOS SOCIAIS</t>
  </si>
  <si>
    <t>Superior 2º Nível - Grupo</t>
  </si>
  <si>
    <t>TRANSFERÊNCIAS À UNIÃO</t>
  </si>
  <si>
    <t>TRANSFERÊNCIAS A ESTADOS E AO DISTRITO FEDERAL</t>
  </si>
  <si>
    <t>Último 4º Nível - Elemento</t>
  </si>
  <si>
    <t>TRANSFERÊNCIAS A MUNICÍPIOS</t>
  </si>
  <si>
    <t>TRANSFERÊNCIAS A CONSÓRCIOS PÚBLICOS MEDIANTE CONTRATO DE RATEIO À CONTA DE RECURSOS DE QUE TRATAM OS §§ 1º E 2º DO ART. 24 DA LEI COMPLEMENTAR Nº 141, DE 2012.</t>
  </si>
  <si>
    <t>TRANSFERÊNCIAS A CONSÓRCIOS PÚBLICOS MEDIANTE CONTRATO DE RATEIO À CONTA DE RECURSOS DE QUE TRATA O ART. 25 DA LEI COMPLEMENTAR Nº 141, DE 2012.</t>
  </si>
  <si>
    <t>Superior 3º Nível - Modalidade</t>
  </si>
  <si>
    <t>CONTRATAÇÃO POR TEMPO DETERMINADO</t>
  </si>
  <si>
    <t>APLICAÇÕES DIRETAS</t>
  </si>
  <si>
    <t>Superior 4º Nível - Elemento</t>
  </si>
  <si>
    <t>Último 5º Nível - Subelemento</t>
  </si>
  <si>
    <t>PROVENTOS - PESSOAL MILITAR</t>
  </si>
  <si>
    <t>AUXILIO-INVALIDEZ - PESSOAL MILITAR</t>
  </si>
  <si>
    <t>OUTROS PROVENTOS - PESSOAL MILITAR</t>
  </si>
  <si>
    <t>OUTROS PROVENTOS - PESOAL CIVIL</t>
  </si>
  <si>
    <t>OUTRAS CONTRATAÇÕES POR TEMPO DETERMINADO</t>
  </si>
  <si>
    <t>SALÁRIO MATERNIDADE</t>
  </si>
  <si>
    <t>CONTRIBUIÇÃO A ENTIDADES FECHADAS DE PREVIDÊNCIA</t>
  </si>
  <si>
    <t>VENCIMENTOS E VANTAGENS FIXAS - PESSOAL CIVIL</t>
  </si>
  <si>
    <t>ABONO DE PERMANENCIA</t>
  </si>
  <si>
    <t>LICENÇA SAÚDE</t>
  </si>
  <si>
    <t>SUBSIDIOS (EXCETO AGENTES POLÍTICOS)</t>
  </si>
  <si>
    <t>SUBSIDIOS – AGENTES POLÍTICOS</t>
  </si>
  <si>
    <t>OUTRAS DESPESAS FIXAS - PESSOAL CIVIL</t>
  </si>
  <si>
    <t>VENCIMENTOS E VANTAGENS FIXAS - PESSOAL MILITAR</t>
  </si>
  <si>
    <t>OUTRAS DESPESAS FIXAS - PESSOAL MILITAR</t>
  </si>
  <si>
    <t>OBRIGAÇÕES PATRONAIS</t>
  </si>
  <si>
    <t>SEGUROS DE ACIDENTES DO TRABALHO</t>
  </si>
  <si>
    <t>ENCARGOS DE PESSOAL REQUISIT. DE OUTROS ENTES</t>
  </si>
  <si>
    <t>OUTRAS DESPESAS VARIÁVEIS - PESSOAL CIVIL</t>
  </si>
  <si>
    <t>AVISO PREVIO</t>
  </si>
  <si>
    <t>AUXILIO MORADIA</t>
  </si>
  <si>
    <t>OUTRAS DESPESAS VARIÁVEIS - PESSOAL MILITAR</t>
  </si>
  <si>
    <t>AJUDA DE CUSTO TRANF.ATIV.MILI. P/INAT REMUNE</t>
  </si>
  <si>
    <t>SENTENÇAS JUDICIAIS</t>
  </si>
  <si>
    <t>SENTENÇA JUDICIAL - PENSIONISTA CIVIL</t>
  </si>
  <si>
    <t>OUTROS PRECATÓRIOS JUDICIAIS</t>
  </si>
  <si>
    <t>DESPESAS DE EXERCÍCIOS ANTERIORES</t>
  </si>
  <si>
    <t>APOSENTADORIAS, RESERVA REMUNERADA E REFORMAS</t>
  </si>
  <si>
    <t>OUTROS BENEF.PREVID.DO SERVIDOR OU DO MILITAR</t>
  </si>
  <si>
    <t>CONTRIB. A ENTIDADES FECHADAS DE PREVIDENCIA</t>
  </si>
  <si>
    <t>VENCIMENTOS E VANTAGENS FIXAS-PESSOAL MILITAR</t>
  </si>
  <si>
    <t>PENSÕES ESPECIAIS</t>
  </si>
  <si>
    <t>RESSARCIMENTO DE DESPESAS COM PESSOAL REQUISITADO</t>
  </si>
  <si>
    <t>INDENIZAÇÕES POR DEMISSÃO E COM PROGRAMAS DE INCENTIVOS À DEMISSÃO VOLUNTÁRIA - TRAB. ATIVO CIVIL</t>
  </si>
  <si>
    <t>OUTRAS DESPESAS DE EXERCICIOS ANTERIORES</t>
  </si>
  <si>
    <t>IND.LIC.ESP(MP 2215-10/2001 E LEI 10486/2002)</t>
  </si>
  <si>
    <t>RESSARCIMENTO DE DESPESAS DE PESSOAL REQUISITADO</t>
  </si>
  <si>
    <t>PESSOAL REQUISITADO DE OUTROS ÓRGÃOS DA MESMA ADMINISTRAÇÃO</t>
  </si>
  <si>
    <t>PESSOAL REQUISITADO DE OUTROS ENTES</t>
  </si>
  <si>
    <t>OUTROS RESSARCIMENTOS DE DESPESAS DE PESSOAL REQUISITADO</t>
  </si>
  <si>
    <t>ALÍQUOTA SUPLEMENTAR DE CONTRIBUIÇÃO PREVIDENCIÁRIA - PESSOAL ATIVO DO PLANO PREVIDENCIÁRIO</t>
  </si>
  <si>
    <t>ALÍQUOTA SUPLEMENTAR DE CONTRIBUIÇÃO PREVIDENCIÁRIA - PESSOAL INATIVO E PENSIONISTA DO PLANO PREVIDENCIÁRIO</t>
  </si>
  <si>
    <t>ALÍQUOTA SUPLEMENTAR DE CONTRIBUIÇÃO PREVIDENCIÁRIA - PESSOAL ATIVO DO PLANO FINANCEIRO</t>
  </si>
  <si>
    <t>ALÍQUOTA SUPLEMENTAR DE CONTRIBUIÇÃO PREVIDENCIÁRIA - PESSOAL INATIVO E PENSIONISTA DO PLANO FINANCEIRO</t>
  </si>
  <si>
    <t>APLICAÇÃO DIRETA À CONTA DE RECURSOS DE QUE TRATAM OS §§ 1º E 2º DO ART. 24 DA LEI COMPLEMENTAR Nº 141, DE 2012.</t>
  </si>
  <si>
    <t>OUTRAS INDENIZAÇÕES E RESTITUIÇÕES TRABALHISTAS</t>
  </si>
  <si>
    <t>APLICAÇÃO DIRETA À CONTA DE RECURSOS DE QUE TRATA O ART. 25 DA LEI COMPLEMENTAR Nº 141, DE 2012.</t>
  </si>
  <si>
    <t>JUROS E ENCARGOS DA DÍVIDA</t>
  </si>
  <si>
    <t>JUROS SOBRE A DÍVIDA POR CONTRATO</t>
  </si>
  <si>
    <t>JUROS DA DIVIDA CONTRATUAL</t>
  </si>
  <si>
    <t>OUTROS JUROS DA DIVIDA CONTRATADA</t>
  </si>
  <si>
    <t>OUTROS ENCARGOS SOBRE A DÍVIDA POR CONTRATO</t>
  </si>
  <si>
    <t>ENCARGOS DA DIVIDA CONTRATUAL</t>
  </si>
  <si>
    <t>DIVERSOS ENCARGOS DA DIVIDA CONTRATUAL</t>
  </si>
  <si>
    <t>JUROS, DESÁGIOS E DESCONTOS DA DÍVIDA MOBILIÁRIA</t>
  </si>
  <si>
    <t>OUTROS JUROS, DESAGIOS E DESCONTOS DA DIV MOB</t>
  </si>
  <si>
    <t>OUTROS ENCARGOS SOBRE A DÍVIDA MOBILIÁRIA</t>
  </si>
  <si>
    <t>ENCARGOS SOBRE OPERAÇÕES DE CRÉDITO POR ANTECIPAÇÃO DA RECEITA</t>
  </si>
  <si>
    <t>DIVERSOS ENCARGOS</t>
  </si>
  <si>
    <t>OUTRAS DESPESAS CORRENTES</t>
  </si>
  <si>
    <t>TRANSFERÊNCIAS FUNDO A FUNDO AOS ESTADOS E AO DISTRITO FEDERAL À CONTA DE RECURSOS DE QUE TRATAM OS §§ 1º E 2º DO ART. 24 DA LEI COMPLEMENTAR Nº 141, DE 2012.</t>
  </si>
  <si>
    <t>TRANSFERÊNCIAS FUNDO A FUNDO AOS ESTADOS E AO DISTRITO FEDERAL À CONTA DE RECURSOS DE QUE TRATA O ART. 25 DA LEI COMPLEMENTAR Nº 141, DE 2012.</t>
  </si>
  <si>
    <t>TRANSFERÊNCIAS FUNDO A FUNDO AOS MUNICÍPIOS À CONTA DE RECURSOS DE QUE TRATAM OS §§ 1º E 2º DO ART. 24 DA LEI COMPLEMENTAR Nº 141, DE 2012.</t>
  </si>
  <si>
    <t>TRANSFERÊNCIAS FUNDO A FUNDO AOS MUNICÍPIOS À CONTA DE RECURSOS DE QUE TRATA O ART. 25 DA LEI COMPLEMENTAR Nº 141, DE 2012.</t>
  </si>
  <si>
    <t>OUTROS SERVIÇOS DE TERCEIROS - PESSOA JURÍDICA</t>
  </si>
  <si>
    <t>APORTE DE RECURSOS PELO PARCEIRO PÚBLICO EM FAVOR DO PARCEIRO PRIVADO DECORRENTE DE CONTRATO DE PARCERIA PÚBLICO-PRIVADA - PPP</t>
  </si>
  <si>
    <t>DESPESAS DECORRENTES DE CONTRATO DE PPP, EXCETO SUBVENÇÕES ECONÔMICAS, APORTE E FUNDO GARANTIDOR</t>
  </si>
  <si>
    <t>TRANSFERÊNCIAS A INSTITUIÇÕES MULTIGOVERNAMENTAIS À CONTA DE RECURSOS DE QUE TRATAM OS §§ 1º E 2º DO ART. 24 DA LEI COMPLEMENTAR Nº 141, DE 2012.</t>
  </si>
  <si>
    <t>TRANSFERÊNCIAS A INSTITUIÇÕES MULTIGOVERNAMENTAIS À CONTA DE RECURSOS DE QUE TRATA O ART. 25 DA LEI COMPLEMENTAR Nº 141, DE 2012.</t>
  </si>
  <si>
    <t>DIÁRIAS - CIVIL</t>
  </si>
  <si>
    <t>SERVIÇOS DE CONSULTORIA</t>
  </si>
  <si>
    <t>OUTROS SERVIÇOS DE TERCEIROS - PESSOA FÍSICA</t>
  </si>
  <si>
    <t>LOCAÇÃO DE MÃO-DE-OBRA</t>
  </si>
  <si>
    <t>BENEFÍCIO MENSAL AO DEFICIENTE E AO IDOSO</t>
  </si>
  <si>
    <t>AUXILIO COM DESLOC.P/EXAME FORA DO DOMICILIO</t>
  </si>
  <si>
    <t>AUXILIO-FUNERAL</t>
  </si>
  <si>
    <t>AUXILIO NATALIDADE</t>
  </si>
  <si>
    <t>AUXILIO-SAUDE</t>
  </si>
  <si>
    <t>AUXILIO-FAMILIAR - NO EXTERIOR</t>
  </si>
  <si>
    <t>AUXILIO DEFICIENTE</t>
  </si>
  <si>
    <t>AUXILIO ESCOLA</t>
  </si>
  <si>
    <t>AUXILIO MEDICAMENTO</t>
  </si>
  <si>
    <t>AUXILIO-RECLUSAO</t>
  </si>
  <si>
    <t>SEGURO DESEMPREGO - FAT</t>
  </si>
  <si>
    <t>ABONO SALARIAL - PIS/PASEP - FAT</t>
  </si>
  <si>
    <t>DIÁRIAS - MILITAR</t>
  </si>
  <si>
    <t>AUXÍLIO FINANCEIRO A ESTUDANTES</t>
  </si>
  <si>
    <t>AUXÍLIO-FARDAMENTO</t>
  </si>
  <si>
    <t>AUXÍLIO FINANCEIRO A PESQUISADORES</t>
  </si>
  <si>
    <t>ENCARGOS PELA HONRA DE AVAIS, GARANTIAS, SEGUROS E SIMILARES</t>
  </si>
  <si>
    <t>REMUNERAÇÃO DE COTAS DE FUNDOS AUTÁRQUICOS</t>
  </si>
  <si>
    <t>COMBUSTÍVEIS E LUBRIFICANTES AUTOMOTIVOS</t>
  </si>
  <si>
    <t>MATERIAL QUÍMICO</t>
  </si>
  <si>
    <t>MATERIAL DE LIMPEZA E PRODUÇÃO DE HIGIENIZAÇÃO</t>
  </si>
  <si>
    <t>MATERIAL DE UNIFORMES, TECIDOS E AVIAMENTOS</t>
  </si>
  <si>
    <t>MATERIAL PARA MANUTENÇÃO DE VEÍCULOS</t>
  </si>
  <si>
    <t>MATERIAL DIDÁTICO</t>
  </si>
  <si>
    <t>MEDICAMENTOS PARA USO DOMICILIAR</t>
  </si>
  <si>
    <t>MATERIAL DESTINADO A ASSISTENCIA SOCIAL</t>
  </si>
  <si>
    <t>RESIDÊNCIA MÉDICA</t>
  </si>
  <si>
    <t>ARRENDAMENTO MERCANTIL</t>
  </si>
  <si>
    <t>MANUTENÇÃO E CONSERVAÇÃO DE MÁQUINAS E EQUIPAMENTOS</t>
  </si>
  <si>
    <t>SERVIÇOS DE ENERGIA ELÉTRICA</t>
  </si>
  <si>
    <t>SERVIÇOS DE ÁGUA E ESGOTO</t>
  </si>
  <si>
    <t>SERVIÇOS DE COMUNICAÇÃO EM GERAL</t>
  </si>
  <si>
    <t>VALE-TRANSPORTE</t>
  </si>
  <si>
    <t>AUXÍLIO-ALIMENTAÇÃO</t>
  </si>
  <si>
    <t>OBRIGAÇÕES TRIBUTÁRIAS E CONTRIBUTIVAS</t>
  </si>
  <si>
    <t>OUTROS AUXÍLIOS FINANCEIROS A PESSOAS FÍSICAS</t>
  </si>
  <si>
    <t>AUXÍLIO-TRANSPORTE</t>
  </si>
  <si>
    <t>OUTROS BENEF.ASSIST.DO SERVIDOR E DO MILITAR</t>
  </si>
  <si>
    <t>SEGURO DESEMPREGO E ABONO SALARIAL</t>
  </si>
  <si>
    <t>AUXILIO FINANCEIRO A ESTUDANTES</t>
  </si>
  <si>
    <t>AUXILIO FINANCEIRO A PESQUISADORES</t>
  </si>
  <si>
    <t>OUTROS AUXÍLIOS FINANCEIROS A PESSOA FÍSICA</t>
  </si>
  <si>
    <t>AUXILIO-TRANPORTE</t>
  </si>
  <si>
    <t>APOSENTADORIAS DO RGPS - AREA RURAL</t>
  </si>
  <si>
    <t>APOSENTADORIAS DO RGPS - AREA URBANA</t>
  </si>
  <si>
    <t>DEPOSITOS COMPULSORIOS</t>
  </si>
  <si>
    <t>AJUDA DE CUSTO</t>
  </si>
  <si>
    <t>INDENIZAÇÃO PELA EXECUÇÃO DE TRABALHOS DE CAMPO</t>
  </si>
  <si>
    <t>SERVIÇOS DE TECNOLOGIA DA INFORMAÇÃO E COMUNICAÇÃO - PJ</t>
  </si>
  <si>
    <t>DESPESAS DE CAPITAL</t>
  </si>
  <si>
    <t>OBRAS E INSTALAÇÕES</t>
  </si>
  <si>
    <t>EQUIPAMENTOS E MATERIAL PERMANENTE</t>
  </si>
  <si>
    <t>MATERIAL FAMACOLÓGICO</t>
  </si>
  <si>
    <t>OUTROS MATERIAIS PERMANENTES</t>
  </si>
  <si>
    <t>AQUISIÇÃO DE IMÓVEIS</t>
  </si>
  <si>
    <t>INVERSÕES FINANCEIRAS</t>
  </si>
  <si>
    <t>TRANSFER. A ESTADOS E DF - FUNDO A FUNDO</t>
  </si>
  <si>
    <t>AUXILIOS - FUNDO A FUNDO</t>
  </si>
  <si>
    <t>CONCESSÃO DE EMPRÉSTIMOS E FINANCIAMENTOS</t>
  </si>
  <si>
    <t>AUXILIOS</t>
  </si>
  <si>
    <t>AQUISIÇÃO DE PRODUTOS PARA REVENDA</t>
  </si>
  <si>
    <t>AQUISIÇÃO DE TÍTULOS DE CRÉDITO</t>
  </si>
  <si>
    <t>AQUISIÇÃO DE TÍTULOS REPRESENTATIVOS DE CAPITAL JÁ INTEGRALIZADO</t>
  </si>
  <si>
    <t>CONSTITUIÇÃO OU AUMENTO DE CAPITAL DE EMPRESAS</t>
  </si>
  <si>
    <t>AQUIS.DE TITULOS REP.DE CAP.JA INTEGRALIZADO</t>
  </si>
  <si>
    <t>CONSTIT. OU AUM.DE CAPITAL DE EMPRESAS</t>
  </si>
  <si>
    <t>CONCESSAO DE EMPRESTIMOS E FINANCIAMENTOS</t>
  </si>
  <si>
    <t>CONSTIT. OU AUMENTO DE CAPITAL DE EMPRESAS</t>
  </si>
  <si>
    <t>AMORTIZAÇÃO DA DÍVIDA</t>
  </si>
  <si>
    <t>PRINCIPAL DA DÍVIDA CONTRATUAL RESGATADO</t>
  </si>
  <si>
    <t>PRINCIPAL DA DÍVIDA MOBILIÁRIA RESGATADO</t>
  </si>
  <si>
    <t>OUTROS PRINCIPAL DA DÍVIDA MOBILIÁRIA RESGATADO</t>
  </si>
  <si>
    <t>CORREÇÃO MONETÁRIA DA DÍVIDA DE OPERAÇÕES DE CRÉDITO POR ANTECIPAÇÃO DA RECEITA</t>
  </si>
  <si>
    <t>PRINCIPAL CORRIGIDO DA DÍVIDA MOBILIÁRIA REFINANCIADO</t>
  </si>
  <si>
    <t>PRINCIPAL CORRIGIDO DA DÍVIDA CONTRATUAL REFINANCIADO</t>
  </si>
  <si>
    <t>REFINANCIAMENTO DO PRINCIPAL - DIV.CONTRATUAL</t>
  </si>
  <si>
    <t>ATUALIZ.MONET.DA DIV.CONTRATUAL REFINANCIADA</t>
  </si>
  <si>
    <t>OUTROS VALORES DIVIDA CONTRATUAL REFINANCIADA</t>
  </si>
  <si>
    <t>3</t>
  </si>
  <si>
    <t>90</t>
  </si>
  <si>
    <t>30</t>
  </si>
  <si>
    <t>02</t>
  </si>
  <si>
    <t>03</t>
  </si>
  <si>
    <t>04</t>
  </si>
  <si>
    <t>05</t>
  </si>
  <si>
    <t>06</t>
  </si>
  <si>
    <t>07</t>
  </si>
  <si>
    <t>08</t>
  </si>
  <si>
    <t>12</t>
  </si>
  <si>
    <t>13</t>
  </si>
  <si>
    <t>15</t>
  </si>
  <si>
    <t>18</t>
  </si>
  <si>
    <t>19</t>
  </si>
  <si>
    <t>31</t>
  </si>
  <si>
    <t>24</t>
  </si>
  <si>
    <t>27</t>
  </si>
  <si>
    <t>40</t>
  </si>
  <si>
    <t>38</t>
  </si>
  <si>
    <t>32</t>
  </si>
  <si>
    <t>34</t>
  </si>
  <si>
    <t>50</t>
  </si>
  <si>
    <t>26</t>
  </si>
  <si>
    <t>29</t>
  </si>
  <si>
    <t>25</t>
  </si>
  <si>
    <t>33</t>
  </si>
  <si>
    <t>37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</si>
  <si>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</si>
  <si>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</si>
  <si>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</si>
  <si>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</si>
  <si>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</si>
  <si>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</si>
  <si>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</si>
  <si>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</si>
  <si>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</si>
  <si>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36</t>
  </si>
  <si>
    <t>01</t>
  </si>
  <si>
    <t>09</t>
  </si>
  <si>
    <t>11</t>
  </si>
  <si>
    <t>14</t>
  </si>
  <si>
    <t>16</t>
  </si>
  <si>
    <t>20</t>
  </si>
  <si>
    <t>21</t>
  </si>
  <si>
    <t>22</t>
  </si>
  <si>
    <t>23</t>
  </si>
  <si>
    <t>28</t>
  </si>
  <si>
    <t>10</t>
  </si>
  <si>
    <t>39</t>
  </si>
  <si>
    <t>92</t>
  </si>
  <si>
    <t>00</t>
  </si>
  <si>
    <t>Superior  4º Nível - Elemento</t>
  </si>
  <si>
    <t>17</t>
  </si>
  <si>
    <t>MATERIAL DE PRODUÇÃO E SEGURANÇA</t>
  </si>
  <si>
    <t>35</t>
  </si>
  <si>
    <t>60</t>
  </si>
  <si>
    <t>99</t>
  </si>
  <si>
    <t>51</t>
  </si>
  <si>
    <t>52</t>
  </si>
  <si>
    <t>53</t>
  </si>
  <si>
    <t>54</t>
  </si>
  <si>
    <t>56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</si>
  <si>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</si>
  <si>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</si>
  <si>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</si>
  <si>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</si>
  <si>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</si>
  <si>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</si>
  <si>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</si>
  <si>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</si>
  <si>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</si>
  <si>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</si>
  <si>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</si>
  <si>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</si>
  <si>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</si>
  <si>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</si>
  <si>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</si>
  <si>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</si>
  <si>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</si>
  <si>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</si>
  <si>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</si>
  <si>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</si>
  <si>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</si>
  <si>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</si>
  <si>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83</t>
  </si>
  <si>
    <t>85</t>
  </si>
  <si>
    <t>87</t>
  </si>
  <si>
    <t>89</t>
  </si>
  <si>
    <t>93</t>
  </si>
  <si>
    <t>94</t>
  </si>
  <si>
    <t>Superior  3º Nível - Modalidade</t>
  </si>
  <si>
    <t>95</t>
  </si>
  <si>
    <t>96</t>
  </si>
  <si>
    <t>4</t>
  </si>
  <si>
    <t>57</t>
  </si>
  <si>
    <t>5</t>
  </si>
  <si>
    <t>9</t>
  </si>
  <si>
    <t>0</t>
  </si>
  <si>
    <t>Superior 1º Nível - Modalidade</t>
  </si>
  <si>
    <t>Superior 2º Nível - Modalidade</t>
  </si>
  <si>
    <t>1</t>
  </si>
  <si>
    <t>2</t>
  </si>
  <si>
    <t>Último 4º Nível - Modalidade</t>
  </si>
  <si>
    <t>91</t>
  </si>
  <si>
    <t>6</t>
  </si>
  <si>
    <t>Último 4º Nível -elemento</t>
  </si>
  <si>
    <t>Superios 3º Nível - Modalidade</t>
  </si>
  <si>
    <t>75</t>
  </si>
  <si>
    <t>INCENTIVO A QUALIFICAÇÃO</t>
  </si>
  <si>
    <t>CONTRATO POR TEMPO DETERMINADO</t>
  </si>
  <si>
    <t>INSTITUIÇÃO DE CARÁTER ASSISTENCIAL EM SAÚDE</t>
  </si>
  <si>
    <t>INSTITUIÇÃO DE CARÁTER DE ASSISTÊNCIA SOCIAL</t>
  </si>
  <si>
    <t>INSTITUIÇÃO DE CARÁTER CULTURAL</t>
  </si>
  <si>
    <t>INSTITUIÇÃO DE CARÁTER EDUCACIONAL</t>
  </si>
  <si>
    <t>DEMAIS SUBVENÇÕES SOCIAIS</t>
  </si>
  <si>
    <t>TRANSPORTE ESCOLAR</t>
  </si>
  <si>
    <t>OBRIGAÇÕES DECORRENTES DE POLÍTICA MONETÁRIA</t>
  </si>
  <si>
    <t>REPARTIÇÃO CONSTITUCIONAL DE RECEITAS</t>
  </si>
  <si>
    <t>Último 5º Nível - Sublemento</t>
  </si>
  <si>
    <t>DISTRIBUIÇÃO DE RECEITAS DE ROYALTIES</t>
  </si>
  <si>
    <t>OUTRAS DISTRIBUIÇÕES DE RECEITAS</t>
  </si>
  <si>
    <t>REPARTIÇÃO CONSTITUCIONAL DE RECEITAS DA UNIÃO</t>
  </si>
  <si>
    <t>REPARTIÇÃO CONSTITUCIONAL DE RECEITAS DE ICMS</t>
  </si>
  <si>
    <t>REPARTIÇÃO CONSTITUCIONAL DE RECEITAS DE IPVA</t>
  </si>
  <si>
    <t>CONTRATO DE GESTÃO</t>
  </si>
  <si>
    <t>MATERIAL, BEM OU SERVIÇO PARA DISTRIBUIÇÃO GRATUITA</t>
  </si>
  <si>
    <t>MOBILIÁRIO EM GERAL</t>
  </si>
  <si>
    <t>VEÍCULOS DIVERSOS</t>
  </si>
  <si>
    <t>VEÍCULOS DE TRAÇÃO MECÂNICA</t>
  </si>
  <si>
    <t>CORREÇÃO MONETÁRIA OU CAMBIAL DA DÍVIDA CONTRATUAL RESGATADA</t>
  </si>
  <si>
    <t>CORREÇÃO MONETÁRIA OU CAMBIAL DA DÍVIDA MOBILIÁRIA RESGATADA</t>
  </si>
  <si>
    <t>Superior 4º Nível - Modalidade</t>
  </si>
  <si>
    <t>RATEIO PELA PARTICIPAÇÃO EM CONSÓRCIO PÚBLICO</t>
  </si>
  <si>
    <t>SERVIÇOS DE TECNOLOGIA DA INFORMAÇÃO E COMUNICAÇÃO - PESSOA JURÍDICA</t>
  </si>
  <si>
    <t>OUTRAS DESPESAS DE PESSOAL DECORRENTES DE CONTRATOS DE TERCEIRIZAÇÃO</t>
  </si>
  <si>
    <t>SERVIÇOS MÉDICO-HOSPITALAR PRESTADOS EM UNIDADES HOSPITALARES</t>
  </si>
  <si>
    <t>SERVIÇOS MÉDICO-HOSPITALAR PRESTADOS EM UNIDADES AMBULATORIAIS</t>
  </si>
  <si>
    <t>SERVIÇOS MÉDICO-HOSPITALAR PRESTADOS NA ATENÇÃO BÁSICA</t>
  </si>
  <si>
    <t>SERVIÇOS ODONTOLÓGICOS</t>
  </si>
  <si>
    <t>SERVIÇOS LABORATORIAIS</t>
  </si>
  <si>
    <t>OUTROS SERVIÇOS DE ASSISTÊNCIA A SAÚDE</t>
  </si>
  <si>
    <t>DEMAIS SERVIÇOS DE TERCEIROS - PESSOA JURÍDICA</t>
  </si>
  <si>
    <t>PREMIAÇÕES CULTURAIS, ARTÍSTICAS, CIENTÍFICAS, DESPORTIVAS E OUTRAS</t>
  </si>
  <si>
    <t>COMBUSTÍVEIS E LUBRIFICANTES DE AVIAÇÃO</t>
  </si>
  <si>
    <t>COMBUSTÍVEIS E LUBRIFICANTES PARA OUTRAS FINALIDADES</t>
  </si>
  <si>
    <t>GÁS ENGARRAFADO</t>
  </si>
  <si>
    <t>EXPLOSIVOS E MUNIÇÕES</t>
  </si>
  <si>
    <t>ALIMENTOS PARA ANIMAIS</t>
  </si>
  <si>
    <t>GÊNEROS DE ALIMENTAÇÃO</t>
  </si>
  <si>
    <t>ANIMAIS PARA PESQUISA E ABATE</t>
  </si>
  <si>
    <t>MATERIAL DE COUDELARIA OU DE USO ZOOTÉCNICO</t>
  </si>
  <si>
    <t>MATERIAL DE CAÇA E PESCA</t>
  </si>
  <si>
    <t>MATERIAL PARA FESTIVIDADES E HOMENAGENS</t>
  </si>
  <si>
    <t>MATERIAIS E MEDICAMENTOS PARA USO VETERINÁRIO</t>
  </si>
  <si>
    <t>MATERIAL DE ACONDICIONAMENTO E EMBALAGEM</t>
  </si>
  <si>
    <t>MATERIAL DE COPA E COZINHA</t>
  </si>
  <si>
    <t>MATERIAL DE CONSTRUÇÃO PARA REPAROS EM IMÓVEIS</t>
  </si>
  <si>
    <t>MATERIAL PARA MANUTENÇÃO DE BENS MÓVEIS</t>
  </si>
  <si>
    <t>MATERIAL PARA INSTALAÇÃO ELÉTRICA E ELETRÔNICA</t>
  </si>
  <si>
    <t>MATERIAL DE MANOBRA E PATRULHAMENTO</t>
  </si>
  <si>
    <t>MATERIAL PARA ÁUDIO, VÍDEO E FOTO</t>
  </si>
  <si>
    <t>MATERIAL PARA COMUNICAÇÕES</t>
  </si>
  <si>
    <t>SEMENTES, MUDAS DE PLANTAS E INSUMOS</t>
  </si>
  <si>
    <t>SUPRIMENTO DE AVIAÇÃO</t>
  </si>
  <si>
    <t>MATERIAL PARA PRODUÇÃO INDUSTRIAL</t>
  </si>
  <si>
    <t>SOBRESSALENTES, MÁQUINAS E MOTORES DE NAVIOS E EMBARCAÇÕES</t>
  </si>
  <si>
    <t>SOBRESSALENTES DE ARMAMENTO</t>
  </si>
  <si>
    <t>SUPRIMENTO DE PROTEÇÃO AO VOO</t>
  </si>
  <si>
    <t>MATERIAL BIOLÓGICO</t>
  </si>
  <si>
    <t>MATERIAL PARA UTILIZAÇÃO EM GRÁFICA</t>
  </si>
  <si>
    <t>FERRAMENTAS</t>
  </si>
  <si>
    <t>MATERIAL PARA REABILITAÇÃO PROFISSIONAL</t>
  </si>
  <si>
    <t>MATERIAL DE SINALIZAÇÃO VISUAL E AFINS</t>
  </si>
  <si>
    <t>MATERIAL TÉCNICO PARA SELEÇÃO E TREINAMENTO</t>
  </si>
  <si>
    <t>MATERIAL BIBLIOGRÁFICO NÃO IMOBILIZÁVEL</t>
  </si>
  <si>
    <t>AQUISIÇÃO DE SOFTWARES DE BASE</t>
  </si>
  <si>
    <t>BENS MÓVEIS NÃO ATIVÁVEIS</t>
  </si>
  <si>
    <t>BILHETES DE PASSAGEM</t>
  </si>
  <si>
    <t>BANDEIRAS, FLÂMULAS E INSÍGNIAS</t>
  </si>
  <si>
    <t>CONDOMÍNIOS</t>
  </si>
  <si>
    <t>DIÁRIAS A COLABORADORES EVENTUAIS NO PAÍS</t>
  </si>
  <si>
    <t>DIÁRIAS A COLABORADORES EVENTUAIS NO EXTERIOR</t>
  </si>
  <si>
    <t>COMISSÕES E CORRETAGENS</t>
  </si>
  <si>
    <t>DIREITOS AUTORAIS</t>
  </si>
  <si>
    <t>SERVIÇOS TÉCNICOS</t>
  </si>
  <si>
    <t>ESTAGIÁRIOS</t>
  </si>
  <si>
    <t>SALÁRIOS DE INTERNOS EM PENITENCIÁRIAS</t>
  </si>
  <si>
    <t>BOLSA DE INICIAÇÃO AO TRABALHO</t>
  </si>
  <si>
    <t>PRÓ-LABORE A CONSULTORES EVENTUAIS</t>
  </si>
  <si>
    <t>CAPATAZIA, ESTIVA E PESAGEM</t>
  </si>
  <si>
    <t>CONFERÊNCIAS E EXPOSIÇÕES</t>
  </si>
  <si>
    <t>ARMAZENAGEM</t>
  </si>
  <si>
    <t>LOCAÇÃO DE IMÓVEIS</t>
  </si>
  <si>
    <t>LOCAÇÃO DE BENS MÓVEIS E INTANGÍVEIS</t>
  </si>
  <si>
    <t>MANUTENÇÃO E CONSERVAÇÃO DE EQUIPAMENTOS</t>
  </si>
  <si>
    <t>MANUTENÇÃO E CONSERVAÇÃO DE VEÍCULOS</t>
  </si>
  <si>
    <t>MANUTENÇÃO E CONSERVAÇÃO DE BENS MÓVEIS DE OUTRAS NATUREZAS</t>
  </si>
  <si>
    <t>MANUTENÇÃO E CONSERVAÇÃO DE BENS IMÓVEIS</t>
  </si>
  <si>
    <t>FORNECIMENTO DE ALIMENTAÇÃO</t>
  </si>
  <si>
    <t>SERVIÇOS DE CARÁTER SECRETO OU RESERVADO</t>
  </si>
  <si>
    <t>SERVIÇOS DE LIMPEZA E CONSERVAÇÃO</t>
  </si>
  <si>
    <t>SERVIÇOS DOMÉSTICOS</t>
  </si>
  <si>
    <t>SERVIÇO DE SELEÇÃO E TREINAMENTO</t>
  </si>
  <si>
    <t>SERVIÇOS DE REABILITAÇÃO PROFISSIONAL</t>
  </si>
  <si>
    <t>SERVIÇO DE APOIO ADMINISTRATIVO, TÉCNICO E OPERACIONAL</t>
  </si>
  <si>
    <t>SERVIÇO DE CONSERVAÇÃO E REBENEFICIAMENTO DE MERCADORIAS</t>
  </si>
  <si>
    <t>CONFECÇÃO DE MATERIAL DE ACONDICIONAMENTO E EMBALAGEM</t>
  </si>
  <si>
    <t>CONFECÇÃO DE UNIFORMES, BANDEIRAS E FLÂMULAS</t>
  </si>
  <si>
    <t>FRETES E TRANSPORTES DE ENCOMENDAS</t>
  </si>
  <si>
    <t>ENCARGOS FINANCEIROS DEDUTÍVEIS</t>
  </si>
  <si>
    <t>MULTAS DEDUTÍVEIS</t>
  </si>
  <si>
    <t>JUROS</t>
  </si>
  <si>
    <t>ENCARGOS FINANCEIROS INDEDUTÍVEIS</t>
  </si>
  <si>
    <t>MULTAS INDEDUTÍVEIS</t>
  </si>
  <si>
    <t>SERVIÇOS DE ÁUDIO, VÍDEO E FOTO</t>
  </si>
  <si>
    <t>MANUTENÇÃO DE REPARTIÇÕES, SERVIÇO EXTERIOR</t>
  </si>
  <si>
    <t>ASSINATURAS DE PERIÓDICOS E ANUIDADES</t>
  </si>
  <si>
    <t>SERVIÇOS TÉCNICOS PROFISSIONAIS</t>
  </si>
  <si>
    <t>DESCONTOS FINANCEIROS CONCEDIDOS</t>
  </si>
  <si>
    <t>LOCAÇÃO DE MÁQUINAS E EQUIPAMENTOS</t>
  </si>
  <si>
    <t>LOCAÇÃO DE BENS MÓVEIS E OUTRAS NATUREZAS E INTANGÍVEIS</t>
  </si>
  <si>
    <t>MANUTENÇÃO E CONSERVAÇÃO DE ESTRADAS E VIAS</t>
  </si>
  <si>
    <t>EXPOSIÇÕES, CONGRESSOS E CONFERÊNCIAS</t>
  </si>
  <si>
    <t>FESTIVIDADES E HOMENAGENS</t>
  </si>
  <si>
    <t>PROGRAMA DE ALIMENTAÇÃO DO TRABALHADOR</t>
  </si>
  <si>
    <t>SERVIÇOS DE GÁS</t>
  </si>
  <si>
    <t>PRODUÇÕES JORNALÍSTICAS</t>
  </si>
  <si>
    <t>SERVIÇOS DE ANÁLISES E PESQUISAS CIENTÍFICAS</t>
  </si>
  <si>
    <t>SERVIÇOS DE TELECOMUNICAÇÕES</t>
  </si>
  <si>
    <t>SERVIÇOS DE MANOBRA E PATRULHAMENTO</t>
  </si>
  <si>
    <t>SERVIÇOS DE SOCORRO E SALVAMENTO</t>
  </si>
  <si>
    <t>SERVIÇOS DE PRODUÇÃO INDUSTRIAL</t>
  </si>
  <si>
    <t>SERVIÇOS GRÁFICOS</t>
  </si>
  <si>
    <t>SERVIÇOS JUDICIÁRIOS</t>
  </si>
  <si>
    <t>SERVIÇOS FUNERÁRIOS</t>
  </si>
  <si>
    <t>SEGUROS EM GERAL</t>
  </si>
  <si>
    <t>TRANSPORTE DE SERVIDORES</t>
  </si>
  <si>
    <t>CLASSIFICAÇÃO DE PRODUTOS</t>
  </si>
  <si>
    <t>HOSPEDAGENS</t>
  </si>
  <si>
    <t>SERVIÇOS BANCÁRIOS</t>
  </si>
  <si>
    <t>SERVIÇOS DE CÓPIAS E REPRODUÇÃO DE DOCUMENTOS</t>
  </si>
  <si>
    <t>SERVIÇOS EM ITENS REPARÁVEIS DE AVIAÇÃO</t>
  </si>
  <si>
    <t>SERVIÇOS RELACIONADOS À INDUSTRIALIZAÇÃO AEROESPACIAL</t>
  </si>
  <si>
    <t>MANUTENÇÃO DE REPARTIÇÕES – SERVIÇO EXTERIOR</t>
  </si>
  <si>
    <t>DESENVOLVIMENTO DE SOFTWARE</t>
  </si>
  <si>
    <t>MANUTENÇÃO DE SOFTWARE</t>
  </si>
  <si>
    <t>HOSPEDAGENS DE SISTEMAS</t>
  </si>
  <si>
    <t>COMUNICAÇÃO DE DADOS</t>
  </si>
  <si>
    <t>SUPORTE A USUÁRIOS DE TIC</t>
  </si>
  <si>
    <t>SUPORTE DE INFRAESTRUTURA DE TIC</t>
  </si>
  <si>
    <t>SERVIÇOS TÉCNICOS PROFISSIONAIS DE TIC</t>
  </si>
  <si>
    <t>DIGITALIZAÇÃO</t>
  </si>
  <si>
    <t>TREINAMENTO E CAPACITAÇÃO EM TIC</t>
  </si>
  <si>
    <t>CONTEÚDO DE WEB</t>
  </si>
  <si>
    <t>TRATAMENTO DE DADOS</t>
  </si>
  <si>
    <t>SERVIÇOS RELACIONADOS A COMPUTAÇÃO EM NUVENS</t>
  </si>
  <si>
    <t>RESIDÊNCIA MULTIPROFISSIONAL EM SAÚDE</t>
  </si>
  <si>
    <t>DEMAIS AUXÍLIOS FINANCEIROS A PESSOAS FÍSICAS</t>
  </si>
  <si>
    <t>DISTRIBUIÇÃO CONSTITUCIONAL OU LEGAL DE RECEITAS</t>
  </si>
  <si>
    <t>SENTENÇAS JUDICIAIS - MEDICAMENTOS</t>
  </si>
  <si>
    <t>SENTENÇAS JUDICIAIS - SERVIÇOS DE SAÚDE</t>
  </si>
  <si>
    <t>OUTROS BENEFÍCIOS ASSISTENCIAIS DO SERVIDOR OU DO MILITAR</t>
  </si>
  <si>
    <t>IMPRESSÃO (TERCEIRIZAÇÃO)</t>
  </si>
  <si>
    <t>OUTROS SERVIÇOS DE TECNOLOGIA DA INFORMAÇÃO E COMUNICAÇÃO - PESSOA JURÍDICA</t>
  </si>
  <si>
    <t>SERVIÇOS DE COMUNICAÇÃO EM GERAL (QUE NÃO INTEGRAM PACOTE DE COMUNICAÇÃO DE DADOS)</t>
  </si>
  <si>
    <t>MATERIAL ELÉTRICO E ELETRÔNICO</t>
  </si>
  <si>
    <t>SUBVENÇÕES ECONÔMICAS</t>
  </si>
  <si>
    <t>RATEIO PELA PARTICIPAÇÃO EM CONSORCIO PUBLICO</t>
  </si>
  <si>
    <t>AERONAVES</t>
  </si>
  <si>
    <t>APARELHOS DE MEDIÇÃO E ORIENTAÇÃO</t>
  </si>
  <si>
    <t>APARELHOS E EQUIPAMENTOS DE COMUNICAÇÃO</t>
  </si>
  <si>
    <t>APARELHOS E EQUIPAMENTOS PARA ESPORTES E DIVERSÕES</t>
  </si>
  <si>
    <t>APARELHOS E UTENSÍLIOS DOMÉSTICOS</t>
  </si>
  <si>
    <t>ARMAMENTOS</t>
  </si>
  <si>
    <t>COLEÇÕES E MATERIAIS BIBLIOGRÁFICOS</t>
  </si>
  <si>
    <t>DISCOTECAS E FILMOTECAS</t>
  </si>
  <si>
    <t>EMBARCAÇÕES</t>
  </si>
  <si>
    <t>EQUIPAMENTOS DE MANOBRA E PATRULHAMENTO</t>
  </si>
  <si>
    <t>EQUIPAMENTO DE PROTEÇÃO, SEGURANÇA E SOCORRO</t>
  </si>
  <si>
    <t>INSTRUMENTOS MUSICAIS E ARTÍSTICOS</t>
  </si>
  <si>
    <t>MÁQUINAS E EQUIPAMENTOS DE NATUREZA INDUSTRIAL</t>
  </si>
  <si>
    <t>MÁQUINAS E EQUIPAMENTOS ENERGÉTICOS</t>
  </si>
  <si>
    <t>MÁQUINAS E EQUIPAMENTOS GRÁFICOS</t>
  </si>
  <si>
    <t>EQUIPAMENTOS PARA ÁUDIO, VÍDEO E FOTO</t>
  </si>
  <si>
    <t>MÁQUINAS, UTENSÍLIOS E EQUIPAMENTOS DIVERSOS</t>
  </si>
  <si>
    <t>EQUIPAMENTOS DE PROCESSAMENTO DE DADOS</t>
  </si>
  <si>
    <t>MÁQUINAS, INSTALAÇÕES E UTENSÍLIOS DE ESCRITÓRIO</t>
  </si>
  <si>
    <t>MÁQUINAS, FERRAMENTAS E UTENSÍLIOS DE OFICINA</t>
  </si>
  <si>
    <t>EQUIPAMENTOS E UTENSÍLIOS HIDRÁULICOS E ELÉTRICOS</t>
  </si>
  <si>
    <t>MÁQUINAS E EQUIPAMENTOS AGRÍCOLAS E RODOVIÁRIOS</t>
  </si>
  <si>
    <t>OBRAS DE ARTE E PEÇAS PARA MUSEU</t>
  </si>
  <si>
    <t>SEMOVENTES E EQUIPAMENTOS DE MONTARIA</t>
  </si>
  <si>
    <t>VEÍCULOS FERROVIÁRIOS</t>
  </si>
  <si>
    <t>PEÇAS NÃO INCORPORÁVEIS A IMÓVEIS</t>
  </si>
  <si>
    <t>CARROS DE COMBATE</t>
  </si>
  <si>
    <t>EQUIPAMENTOS, PEÇAS E ACESSÓRIOS AERONÁUTICOS</t>
  </si>
  <si>
    <t>EQUIPAMENTOS, PEÇAS E ACESSÓRIOS DE PROTEÇÃO AO VOO</t>
  </si>
  <si>
    <t>ACESSÓRIOS PARA AUTOMÓVEIS</t>
  </si>
  <si>
    <t>EQUIPAMENTOS DE MERGULHO E SALVAMENTO</t>
  </si>
  <si>
    <t>EQUIPAMENTOS, PEÇAS E ACESSÓRIOS MARÍTIMOS</t>
  </si>
  <si>
    <t>EQUIPAMENTOS E SISTEMA DE PROTEÇÃO E VIGILÂNCIA AMBIENTAL</t>
  </si>
  <si>
    <t>EQUIPAMENTOS, SOBRESSALENTES DE MÁQUINAS, MOTOR DE NAVIOS DE ESQUADRA</t>
  </si>
  <si>
    <t>DESPESAS DECORRENTES DA PARTICIPAÇÃO EM FUNDOS, ORGANISMOS, OU ENTIDADES ASSEMELHADAS, NACIONAIS E INTERNACIONAIS.</t>
  </si>
  <si>
    <t>RATEIO PELA PARTICIPAÇÃO EM CONSÓRCIO PÚBLICO (2) (I)</t>
  </si>
  <si>
    <t>CORREÇÃO MONETÁRIA DA DÍVIDA DE OPERAÇÃO DE CRÉDITO POR ANTECIPAÇÃO DA RECEITA</t>
  </si>
  <si>
    <t>RESERVA DE CONTINGÊNCIA OU RESERVA DO RPPS</t>
  </si>
  <si>
    <t>FORNECIMENTO DE GÊNERO DE ALIMENTAÇÃO</t>
  </si>
  <si>
    <t>COMPENSAÇÕES A REGIMES DE PREVIDÊNCIA</t>
  </si>
  <si>
    <t>DESPESA DO ORÇAMENTO DE INVESTIMENTO</t>
  </si>
  <si>
    <t>86</t>
  </si>
  <si>
    <t>TAXA DE ADMINISTRAÇÃO</t>
  </si>
  <si>
    <t>Superior3º Nível - Modalidade</t>
  </si>
  <si>
    <t>Versão</t>
  </si>
  <si>
    <t>1.0</t>
  </si>
  <si>
    <t xml:space="preserve">Na remessa de dados ao TCE/MS, o jurisdicionado deverá cumprir o padrão estabelecido no SUBANEXO III - PLANO DA DESPESA. </t>
  </si>
  <si>
    <r>
      <t xml:space="preserve">Esta tabela não exaure todas as combinações possíveis. Com o intuito de possibilitar maior controle, no caso  de necessidade de  utilização de  estrutura de </t>
    </r>
    <r>
      <rPr>
        <b/>
        <sz val="12"/>
        <color rgb="FF000000"/>
        <rFont val="Calibri"/>
        <family val="2"/>
        <scheme val="minor"/>
      </rPr>
      <t>Natureza de Depesa</t>
    </r>
    <r>
      <rPr>
        <sz val="12"/>
        <color rgb="FF000000"/>
        <rFont val="Calibri"/>
        <family val="2"/>
        <scheme val="minor"/>
      </rPr>
      <t xml:space="preserve"> que não conste nesta tabela, deverão os jurisdicionados contactar o TCE/MS, via e-mail “atendimento@tce.ms.gov.br”, com a devida antecedência, apresentando justificativas, para análise da viabilidade de sua inclusão.  </t>
    </r>
  </si>
  <si>
    <t>LOA: LEI ORÇAMENTÁRIA: ATÉ O NÍVEL DE ELEMENTO DE DESPESA</t>
  </si>
  <si>
    <t>EXECUÇÃO DA LOA-LEI ORÇAMENTÁRIA ANUAL: ATÉ O NÍVEL DE SUBELEMENTO CONFORME TABELA.</t>
  </si>
  <si>
    <t>X</t>
  </si>
  <si>
    <t>97</t>
  </si>
  <si>
    <t>98</t>
  </si>
  <si>
    <t>55</t>
  </si>
  <si>
    <t>82</t>
  </si>
  <si>
    <t>84</t>
  </si>
  <si>
    <t xml:space="preserve">Nome da Natureza da Despesa </t>
  </si>
  <si>
    <t>Classificação do Nível</t>
  </si>
  <si>
    <t>A/S</t>
  </si>
  <si>
    <t>check 2</t>
  </si>
  <si>
    <t>check 1</t>
  </si>
  <si>
    <t>Último  4º Nível - Elemento</t>
  </si>
  <si>
    <t>CÓDIGO CALC</t>
  </si>
  <si>
    <t>13º SALÁRIO - PESSOAL CIVIL</t>
  </si>
  <si>
    <t>13º SALÁRIO - PESSOAL MILITAR</t>
  </si>
  <si>
    <t>13º SALÁRIO</t>
  </si>
  <si>
    <t>TRANSFERENCIA A INSTITUICÕES MULTIGOVERNAMENTAIS</t>
  </si>
  <si>
    <t>CONTRIBUICÕES</t>
  </si>
  <si>
    <t>TRANSFERÊNCIAS A CONSÓRCIOS PÚBLICOS MEDIANTE CONTRATO DE RATEIO</t>
  </si>
  <si>
    <t>LICENÇA PRÊMIO PARA INATIVO CIVIL</t>
  </si>
  <si>
    <t>ADICIONAIS, VANTAGENS, GRATIFICAÇÕES E OUTROS COMPLEMENTOS DE PROVENTOS - PESSOAL CIVIL</t>
  </si>
  <si>
    <t>ADICIONAIS, VANTAGENS, GRATIFICAÇÕES E OUTROS COMPLEMENTOS DE PROVENTOS - PESSOAL MILITAR</t>
  </si>
  <si>
    <t>PENSÕES</t>
  </si>
  <si>
    <t>PENSÕES CIVIS</t>
  </si>
  <si>
    <t>PENSÕES MILITARES</t>
  </si>
  <si>
    <t>13º SALÁRIO - PENSÕES CIVIS</t>
  </si>
  <si>
    <t>13º SALÁRIO - PENSÕES MILITARES</t>
  </si>
  <si>
    <t>PENSÕES ESPECIAIS - PESSOAL CIVIL</t>
  </si>
  <si>
    <t>PENSÕES ESPECIAIS - PESSOAL MILITAR</t>
  </si>
  <si>
    <t>ADICIONAIS, VANTAGENS, GRATIFICAÇÕES E OUTROS COMPLEMENTOS DE PENSÕES - PESSOAL CIVIL</t>
  </si>
  <si>
    <t>ADICIONAIS, VANTAGENS, GRATIFICAÇÕES E OUTROS COMPLEMENTOS DE PENSÕES - PESSOAL MILITAR</t>
  </si>
  <si>
    <t>OUTRAS PENSÕES - MILITARES</t>
  </si>
  <si>
    <t>OUTRAS PENSÕES - CIVIS</t>
  </si>
  <si>
    <t>SALÁRIO CONTRATO TEMPORÁRIO</t>
  </si>
  <si>
    <t>SERVIÇO EXTRAORDINÁRIO - CONTRATO TEMPORÁRIO</t>
  </si>
  <si>
    <t>13º SALÁRIO - CONTRATO TEMPORÁRIO</t>
  </si>
  <si>
    <t>FÉRIAS - ABONO CONSTITUCIONAL - CONTRATO TEMP</t>
  </si>
  <si>
    <t>OBRIGAÇÕES PATRONAIS - CONTRATO TEMPORÁRIO</t>
  </si>
  <si>
    <t>ADICIONAIS DE CONTRATO TEMPORÁRIO</t>
  </si>
  <si>
    <t>CONTRIBUIÇÃO PATRONAL PREVIDENCIA PRIVADA</t>
  </si>
  <si>
    <t>CONTRIBUIÇÃO PATRONAL PREVIDENCIA PRIVADA-PDV</t>
  </si>
  <si>
    <t>OUTRAS CONTRIBUICÕES A ENTIDADES FECHADAS DE PREVIDÊNCIA</t>
  </si>
  <si>
    <t>OUTROS BENEFÍCIOS ASSISTENCIAIS DO SERVIDOR E DO MILITAR</t>
  </si>
  <si>
    <t>VENCIMENTOS E SALÁRIOS</t>
  </si>
  <si>
    <t>ADIANTAMENTO PECUNIÁRIO</t>
  </si>
  <si>
    <t>GRATIFICAÇÃO POR EXERCICIO DE CARGOS</t>
  </si>
  <si>
    <t>GRATIFICAÇÃO POR EXERCICIO DE FUNÇÕES</t>
  </si>
  <si>
    <t>GRATIFICAÇÃO DE TEMPO DE SERVIÇO</t>
  </si>
  <si>
    <t>FÉRIAS VENCIDAS E PROPORCIONAIS</t>
  </si>
  <si>
    <t>FÉRIAS - ABONO PECUNIÁRIO</t>
  </si>
  <si>
    <t>FÉRIAS – ABONO CONSTITUCIONAL</t>
  </si>
  <si>
    <t>LICENÇA-PRÊMIO</t>
  </si>
  <si>
    <t>LICENÇA CAPACITAÇÃO</t>
  </si>
  <si>
    <t>OUTROS ADICIONAIS, VANTAGENS, GRATIFICAÇÕES E OUTROS COMPLEMENTOS DE SALÁRIOS</t>
  </si>
  <si>
    <t>REMUN. PARTICIP. ORGAOS DELIBERAÇÃO COLETIVA</t>
  </si>
  <si>
    <t>FÉRIAS - ABONO CONSTITUCIONAL</t>
  </si>
  <si>
    <t>OUTROS ADICIONAIS, VANTAGENS, GRATIFICAÇÕES E OUTROS COMPLEMENTOS DE VENCIMENTOS - PESSOAL MILITAR</t>
  </si>
  <si>
    <t>CONTRIBUICÕES PREVIDENCIÁRIAS - INSS</t>
  </si>
  <si>
    <t>CONTRIBUIÇÃO DE SALÁRIO-EDUCAÇÃO</t>
  </si>
  <si>
    <t>CONTRIBUICÕES PREVIDENCIÁRIAS - RPPS - PESSOAL ATIVO</t>
  </si>
  <si>
    <t>CONTRIBUICÕES PREVIDENCIÁRIAS - RPPS - PESSOAL INATIVO</t>
  </si>
  <si>
    <t>CONTRIBUIÇÃO PARA O PIS/PASEP S/FOLHA PAGTO</t>
  </si>
  <si>
    <t>OUTRAS OBRIGAÇÕES PATRONAIS</t>
  </si>
  <si>
    <t>GRATIFICAÇÃO ELEITORAL</t>
  </si>
  <si>
    <t>SUBSTITUICÕES</t>
  </si>
  <si>
    <t>SERVIÇOS EXTRAORDINÁRIOS</t>
  </si>
  <si>
    <t>PARTICIPAÇÃO A EMPREGADOS E ADMINISTRADORES</t>
  </si>
  <si>
    <t>PRECATÓRIOS - ATIVO CIVIL</t>
  </si>
  <si>
    <t>PRECATÓRIOS - ATIVO MILITAR</t>
  </si>
  <si>
    <t>SENTENÇA JUDICIAL - ATIVO CIVIL</t>
  </si>
  <si>
    <t>SENTENÇA JUDICIAL - INATIVO CIVIL</t>
  </si>
  <si>
    <t>SENTENÇA JUDICIAL - ATIVO MILITAR</t>
  </si>
  <si>
    <t>SENTENÇA JUDICIAL - INATIVO MILITAR</t>
  </si>
  <si>
    <t>SENTENÇA JUDICIAL - PENSIONISTA MILITAR</t>
  </si>
  <si>
    <t>SENT.JUD.NÃO TRANS.JULG. ATIVO CIVIL</t>
  </si>
  <si>
    <t>SENT.JUD.NÃO TRANS.JULG. INATIVO CIVIL</t>
  </si>
  <si>
    <t>SENT.JUD.NÃO TRANS.JULG. PENSIONISTA CIVIL</t>
  </si>
  <si>
    <t>SENT.JUD.NÃO TRANS.JULG. ATIVO MILITAR</t>
  </si>
  <si>
    <t>SENT.JUD.NÃO TRANS.JULG. INATIVO MILITAR</t>
  </si>
  <si>
    <t>SENT.JUD.NÃO TRANS.JULG. PENSIONISTA MILITAR</t>
  </si>
  <si>
    <t>PRECATÓRIOS - INATIVO CIVIL</t>
  </si>
  <si>
    <t>PRECATÓRIOS - INATIVOS MILITAR</t>
  </si>
  <si>
    <t>HONORÁRIOS SUCUMBENCIAIS DE PRECATÓRIOS</t>
  </si>
  <si>
    <t>SENTENÇA JUDICIAL DE PEQ. VALOR - ATIVO CIVIL</t>
  </si>
  <si>
    <t>SENTENÇA JUDICIAL DE PEQ. VALOR - ATIVO MILITAR</t>
  </si>
  <si>
    <t>SENTENÇA JUDICIAL DE PEQ. VALOR - INATIVO CIVIL</t>
  </si>
  <si>
    <t>SENTENÇA JUDICIAL DE PEQ. VALOR - INATIVO MILITAR</t>
  </si>
  <si>
    <t>SENTENÇA JUDICIAL DE PEQ. VALOR - PENSIONISTA CIVIL</t>
  </si>
  <si>
    <t>SENTENÇA JUDICIAL DE PEQ. VALOR - PENSIONISTA MILITAR</t>
  </si>
  <si>
    <t>PRECATÓRIOS - PENSIONISTA CIVIL</t>
  </si>
  <si>
    <t>PRECATÓRIOS - PENSIONISTA MILITAR</t>
  </si>
  <si>
    <t>OUTRAS SENTENÇAS JUDICIAIS</t>
  </si>
  <si>
    <t>PENSÕES DO RPPS E DO MILITAR</t>
  </si>
  <si>
    <t>INDENIZAÇÕES E RESTITUICÕES TRABALHISTAS</t>
  </si>
  <si>
    <t>INDENIZAÇÕES E RESTITUICÕES TRAB. ATIVO CIVIL</t>
  </si>
  <si>
    <t>INDENIZAÇÕES E RESTITUICÕES TRAB. ATIVO MIL.</t>
  </si>
  <si>
    <t>INDENIZAÇÕES E RESTITUICÕES TRAB. INAT. CIVIL</t>
  </si>
  <si>
    <t>INDENIZAÇÕES E RESTITUICÕES TRAB. INAT. MIL.</t>
  </si>
  <si>
    <t>INDENIZAÇÕES E RESTITUICÕES TRAB.PENS.MILITAR</t>
  </si>
  <si>
    <t>INDENIZAÇÕES E RESTITUICÕES TRAB.PENS.CIVIL</t>
  </si>
  <si>
    <t>COMPENSAÇÃO PECUNIÁRIA - LEI 7.963/1989</t>
  </si>
  <si>
    <t>APLICAÇÃO DIRETA DECORRENTE DE OPERAÇÃO ENTRE ÓRGÃOS, FUNDOS E ENTIDADES INTEGRANTES DOS ORÇAMENTOS FISCAL E DA SEGURIDADE SOCIAL</t>
  </si>
  <si>
    <t>CONTRIBUIÇÕES PATRONAIS</t>
  </si>
  <si>
    <t>CONTRIBUICÕES PREVIDENCIÁRIAS - RPPS - PESSOAL ATIVO - PLANO PREVIDENCIÁRIO</t>
  </si>
  <si>
    <t>CONTRIBUICÕES PREVIDENCIÁRIAS - RPPS - PESSOAL INATIVO E PENSIONISTA - PLANO PREVIDENCIÁRIO</t>
  </si>
  <si>
    <t>CONTRIBUICÕES PREVIDENCIÁRIAS - RPPS - PESSOAL ATIVO - PLANO FINANCEIRO</t>
  </si>
  <si>
    <t>CONTRIBUICÕES PREVIDENCIÁRIAS - RPPS - PESSOAL INATIVO E PENSIONISTA - PLANO FINANCEIRO</t>
  </si>
  <si>
    <t>ALÍQUOTA SUPLEMENTAR DE CONTRIBUIÇÃO PREVIDENCIÁRIA - PESSOAL ATIVO - PLANO PREVIDENCIÁRIO</t>
  </si>
  <si>
    <t>ALÍQUOTA SUPLEMENTAR DE CONTRIBUIÇÃO PREVIDENCIÁRIA - PESSOAL INATIVO E PENSIONISTA - PLANO PREVIDENCIÁRIO</t>
  </si>
  <si>
    <t>ALÍQUOTA SUPLEMENTAR DE CONTRIBUIÇÃO PREVIDENCIÁRIA - PESSOAL ATIVO - PLANO FINANCEIRO</t>
  </si>
  <si>
    <t>ALÍQUOTA SUPLEMENTAR DE CONTRIBUIÇÃO PREVIDENCIÁRIA - PESSOAL INATIVO E PENSIONISTA - PLANO FINANCEIRO</t>
  </si>
  <si>
    <t>OBRIGAÇÕES PATRONAIS DE PRECATÓRIOS</t>
  </si>
  <si>
    <t>OBRIGAÇÕES PATRONAIS - SENT.JUD.PEQUENO VALOR</t>
  </si>
  <si>
    <t>OBRIGAÇÕES PATRONAIS SENT.JUD.-PESSOAL CIVIL</t>
  </si>
  <si>
    <t>OBRIGAÇÕES PATRONAIS SENT.JUD.-PESSOAL MILITAR</t>
  </si>
  <si>
    <t>CONTRIBUICÕES PREVIDENCIÁRIAS - RPPS - PESSOAL ATIVO DO PLANO PREVIDENCIÁRIO</t>
  </si>
  <si>
    <t>CONTRIBUICÕES PREVIDENCIÁRIAS - RPPS - PESSOAL INATIVO E PENSIONISTA DO PLANO PREVIDENCIÁRIO</t>
  </si>
  <si>
    <t>CONTRIBUICÕES PREVIDENCIÁRIAS - RPPS - PESSOAL ATIVO DO PLANO FINANCEIRO</t>
  </si>
  <si>
    <t>CONTRIBUICÕES PREVIDENCIÁRIAS - RPPS - PESSOAL INATIVO E PENSIONISTA DO PLANO FINANCEIRO</t>
  </si>
  <si>
    <t>DEMAIS OBRIGAÇÕES PATRONAIS</t>
  </si>
  <si>
    <t>INDENIZAÇÕES TRABALHISTAS - OBRIG PATRONAIS</t>
  </si>
  <si>
    <t>VARIAÇÃO CAMBIAL JUROS DA DIVIDA CONTRATUAL</t>
  </si>
  <si>
    <t>VARIAÇÃO CAMBIAL ENCARGOS DIVIDA CONTRATUAL</t>
  </si>
  <si>
    <t>JUROS DA DIVIDA MOBILIÁRIA</t>
  </si>
  <si>
    <t>VARIAÇÃO CAMBIAL DOS JUROS DA DIV.MOBILIÁRIA</t>
  </si>
  <si>
    <t>DESCONTOS DA DIVIDA MOBILIÁRIA</t>
  </si>
  <si>
    <t>DESAGIOS DA DIVIDA MOBILIÁRIA</t>
  </si>
  <si>
    <t>ENCARGOS DA DIVIDA MOBILIÁRIA</t>
  </si>
  <si>
    <t>VARIAÇÃO CAMBIAL DOS ENCAR DA DIV.MOBILIÁRIA</t>
  </si>
  <si>
    <t>DIVERSOS ENCARGOS DA DIVIDA MOBILIÁRIA</t>
  </si>
  <si>
    <t>ENCARGOS S/ ADIANTAMENTOS BANCÁRIOS</t>
  </si>
  <si>
    <t>EXECUÇÃO ORÇAMENTÁRIA DELEGADA À UNIÃO</t>
  </si>
  <si>
    <t>TRANSFERÊNCIAS A ESTADOS E AO DISTRITO FEDERAL - FUNDO A FUNDO</t>
  </si>
  <si>
    <t>EXECUÇÃO ORÇAMENTÁRIA DELEGADA A ESTADOS E AO DISTRITO FEDERAL</t>
  </si>
  <si>
    <t>MATERIAL, BEM OU SERVIÇO P/ DISTRIB. GRATUITA</t>
  </si>
  <si>
    <t>TRANSFERÊNCIAS A MUNICÍPIOS - FUNDO A FUNDO</t>
  </si>
  <si>
    <t>EXECUÇÃO ORÇAMENTÁRIA DELEGADA A MUNICÍPIOS</t>
  </si>
  <si>
    <t>EXECUÇÃO DE CONTRATO DE PARCERIA PÚBLICO - PRIVADA</t>
  </si>
  <si>
    <t>TRANSFERÊNCIAS A INSTITUIÇÕES MULTIGOVERNAMENTAIS</t>
  </si>
  <si>
    <t>EXECUÇÃO ORÇAMENTÁRIA DELEGADA A CONSÓRCIOS PÚBLICOS</t>
  </si>
  <si>
    <t>DIÁRIAS – CIVIL</t>
  </si>
  <si>
    <t>OUTROS SERVIÇOS DE TERCEIROS – PESSOA FÍSICA</t>
  </si>
  <si>
    <t>OUTROS SERVIÇOS DE TERCEIROS-PESSOA JURÍDICA</t>
  </si>
  <si>
    <t>BENEFÍCIO AO DEFICIENTE</t>
  </si>
  <si>
    <t>BENEFÍCIO AO IDOSO</t>
  </si>
  <si>
    <t>RENDA MENSAL VITALÍCIA - INVALIDEZ</t>
  </si>
  <si>
    <t>RENDA MENSAL VITALÍCIA - IDADE</t>
  </si>
  <si>
    <t>OUTROS BENEFÍCIOS AO DEFICIENTE E AO IDOSO</t>
  </si>
  <si>
    <t>AUXILIO CRECHE</t>
  </si>
  <si>
    <t>AUXILIO ODONTOLÓGICO</t>
  </si>
  <si>
    <t>AUXILIO OFTALMOLÓGICO</t>
  </si>
  <si>
    <t>SALÁRIO FAMILIA</t>
  </si>
  <si>
    <t>OUTROS BENEFÍCIOS ASSISTENCIAIS</t>
  </si>
  <si>
    <t>OUTROS BENEFÍCIOS DE NATUREZA SOCIAL.</t>
  </si>
  <si>
    <t>DISTRIBUIÇÃO DE RESULTADO DE EMPRESAS ESTATAIS DEPENDENTES</t>
  </si>
  <si>
    <t>MATERIAL FARMACOLÓGICO</t>
  </si>
  <si>
    <t>OUTROS MATERIAIS DE DISTRIBUIÇÃO GRATUITA</t>
  </si>
  <si>
    <t>SERVIÇOS MEDICOS E ODONTOLÓGICOS</t>
  </si>
  <si>
    <t>SERVIÇOS DE ASSISTENCIA SOCIAL</t>
  </si>
  <si>
    <t>SERVIÇOS DE PERICIAS MEDICAS POR BENEFÍCIOS</t>
  </si>
  <si>
    <t>JETONS E GRATIFICAÇÕES A CONSELHEIROS</t>
  </si>
  <si>
    <t>DIÁRIAS A CONSELHEIROS</t>
  </si>
  <si>
    <t>OUTROS SERVIÇOS</t>
  </si>
  <si>
    <t>SERV.MEDICO-HOSPITAL., ODONTOL.E LABORATORIAIS</t>
  </si>
  <si>
    <t>SERVIÇOS DE CRECHES E ASSIST. PRÉ-ESCOLAR</t>
  </si>
  <si>
    <t>SERV.DE PERÍCIA MÉDICA/ODONTOLOG P/BENEFÍCIOS</t>
  </si>
  <si>
    <t>SERVIÇOS DE APOIO AO ENSINO</t>
  </si>
  <si>
    <t>VIGILÂNCIA OSTENSIVA/MONITORADA</t>
  </si>
  <si>
    <t>LIMPEZA E CONSERVAÇÃO</t>
  </si>
  <si>
    <t>SERVIÇOS DE PUBLICIDADE</t>
  </si>
  <si>
    <t>LOCAÇÃO DE EQUIPAMENTOS DE TIC - ATIVOS DE REDE</t>
  </si>
  <si>
    <t>LOCAÇÃO DE SOFTWARE</t>
  </si>
  <si>
    <t>MANUTENÇÃO E CONSERVAÇÃO DE EQUIPAMENTOS DE TIC</t>
  </si>
  <si>
    <t>TELEFONIA FIXA E MÓVEL - PACOTE DE COMUNICAÇÃO DE DADOS</t>
  </si>
  <si>
    <t>OUTROS SERVIÇOS DE TIC</t>
  </si>
  <si>
    <t>APOSENTADORIAS DO RGPS - ÁREA RURAL</t>
  </si>
  <si>
    <t>APOSENTADORIAS DO RGPS - ÁREA URBANA</t>
  </si>
  <si>
    <t>PENSÕES DO RGPS - ÁREA RURAL</t>
  </si>
  <si>
    <t>PENSÕES DO RGPS - ÁREA URBANA</t>
  </si>
  <si>
    <t>OUTROS BENEFÍCIOS DO RGPS - ÁREA RURAL</t>
  </si>
  <si>
    <t>OUTROS BENEFÍCIOS DO RGPS - ÁREA URBANA</t>
  </si>
  <si>
    <t>PRECATÓRIOS JUDICIAS</t>
  </si>
  <si>
    <t>SENTENÇAS JUDICIAIS - OUTRAS DESPESAS</t>
  </si>
  <si>
    <t>SENTENÇAS JUDICIAIS DE PEQUENO VALOR</t>
  </si>
  <si>
    <t>SENTENÇAS JUDICIAIS - TERCEIRIZAÇÃO (ART.18 § 1º, L.C. 101)</t>
  </si>
  <si>
    <t>OUTROS TIPOS DE SENTENÇAS JUDICIAIS</t>
  </si>
  <si>
    <t>PREMIAÇÕES CULT, CIENT, ART, DESP E OUTRAS</t>
  </si>
  <si>
    <t>MATERIAL DE DISTRIBUIÇÃO GRATUITA</t>
  </si>
  <si>
    <t>OUTRAS DESPESAS DE PESSOAL - TERCEIRIZAÇÃO (ART.18 § 1º, L.C. 101)</t>
  </si>
  <si>
    <t>OUTROS SERVIÇOS DE TERCEIROS - PESSOA FISICA</t>
  </si>
  <si>
    <t>LOCAÇÃO DE MAO-DE-OBRA</t>
  </si>
  <si>
    <t>OUTROS SERVIÇOS DE TERCEIROS - PJ</t>
  </si>
  <si>
    <t>SUBVENCÕES ECONOMICAS</t>
  </si>
  <si>
    <t>AUXILIO-ALIMENTAÇÃO</t>
  </si>
  <si>
    <t>OBRIGAÇÕES TRIBUTARIAS E CONTRIBUTIVAS</t>
  </si>
  <si>
    <t>PENSÕES DO RGPS - AREA URBANA</t>
  </si>
  <si>
    <t>OUTROS BENEFÍCIOS DO RGPS - AREA RURAL</t>
  </si>
  <si>
    <t>OUTROS BENEFÍCIOS DO RGPS - AREA URBANA</t>
  </si>
  <si>
    <t>INDENIZAÇÕES E RESTITUICÕES</t>
  </si>
  <si>
    <t>VARIAÇÃO CAMBIAL NEGATIVA</t>
  </si>
  <si>
    <t>INDENIZAÇÕES</t>
  </si>
  <si>
    <t>RESTITUICÕES</t>
  </si>
  <si>
    <t>INDENIZAÇÃO DE TRANSPORTE</t>
  </si>
  <si>
    <t>INDENIZAÇÃO DE MORADIA</t>
  </si>
  <si>
    <t>RESSARCIMENTO ASSISTENCIA MÉDICA/ODONTOLOGICA</t>
  </si>
  <si>
    <t>RESSARCIMENTO DE PASSAGENS E DESP.C/LOCOMOÇÃO</t>
  </si>
  <si>
    <t>OUTRAS INDENIZAÇÕES E RESTITUICÕES</t>
  </si>
  <si>
    <t>PREMIAÇÕES CULT., ART., CIENT., DESP. E OUTR.</t>
  </si>
  <si>
    <t>APORTE PARA COBERTURA DO DÉFICIT ATUARIAL DO RPPS</t>
  </si>
  <si>
    <t>APLICAÇÃO DIRETA DE RECURSOS RECEBIDOS DE OUTROS ENTES</t>
  </si>
  <si>
    <t>APLICAÇÃO DIRETA DECORRENTE DE OPERAÇÃO DE ÓRGÃOS, FUNDOS E ENTIDADES INTEGRANTES DOS ORÇAMENTOS FISCAL E DA SEGURIDADE SOCIAL COM CONSÓRCIO PÚBLICO DO QUAL O ENTE PARTICIPE</t>
  </si>
  <si>
    <t>APLICAÇÃO DIRETA DECORRENTE DE OPERAÇÃO DE ÓRGÃOS, FUNDOS E ENTIDADES INTEGRANTES DOS ORÇAMENTOS FISCAL E DA SEGURIDADE SOCIAL COM CONSÓRCIO PÚBLICO DO QUAL O ENTE NÃO PARTICIPE</t>
  </si>
  <si>
    <t>OUTRAS OBRAS E INSTALAÇÕES</t>
  </si>
  <si>
    <t>APAR.EQUIP.UTENS.MED., ODONT, LABOR.HOSPIT.</t>
  </si>
  <si>
    <t>TRANSF. A INSTITUICÕES MULTIGOVERNAMENTAIS</t>
  </si>
  <si>
    <t>PARTICIPAÇÃO EM FUNDOS, ORGANISMOS OU ENTIDADES ASSEME-LHADAS, NACIONAIS E INTERNACIONAIS.</t>
  </si>
  <si>
    <t>AQUISIÇÃO DE IMOVEIS</t>
  </si>
  <si>
    <t>AQUISIÇÃO DE TITULOS DE CREDITO</t>
  </si>
  <si>
    <t>DESPESAS DECORRENTES DA PARTICIPAÇÃO EM FUNDOS, ORGANISMOS, OU ENTIDADES ASSEMELHADAS, NACIONAIS E INTERNACIONAIS</t>
  </si>
  <si>
    <t>APLICAÇÃO DIRETA À CONTA DE RECURSOS DE QUE TRATA O ART. 25 DA LEI COMPLEMENTAR Nº 141, DE 2012</t>
  </si>
  <si>
    <t>TRANSFERÊNCIAS A CONSÓRCIOS PÚBLICOS MEDIANTE CONTRATO DE RATEIO À CONTA DE RECURSOS DE QUE TRATAM OS §§ 1º E 2º DO ART. 24 DA LEI COMPLEMENTAR Nº 141, DE 2012</t>
  </si>
  <si>
    <t>TRANSFERÊNCIAS A CONSÓRCIOS PÚBLICOS MEDIANTE CONTRATO DE RATEIO À CONTA DE RECURSOS DE QUE TRATA O ART. 25 DA LEI COMPLEMENTAR Nº 141, DE 2012</t>
  </si>
  <si>
    <t>AMORTIZAÇÃO DA DIVIDA CONTRATUAL</t>
  </si>
  <si>
    <t>VARIAÇÃO CAMBIAL DA DIVIDA CONTRATUAL</t>
  </si>
  <si>
    <t>ATUALIZAÇÃO MONETARIA DA DIVIDA CONTRATUAL</t>
  </si>
  <si>
    <t>OUTRAS AMORTIZAÇÕES DA DIVIDA CONTRATADA</t>
  </si>
  <si>
    <t>RESGATE DA DIVIDA MOBILIÁRIA</t>
  </si>
  <si>
    <t>VARIAÇÃO CAMBIAL DIVIDA MOBILIÁRIA RESGATADA</t>
  </si>
  <si>
    <t>ATUALIZAÇÃO MONETARIA DA DIV.MOB.RESGATADA</t>
  </si>
  <si>
    <t>REFINANCIAMENTO PRINCIPAL DIVIDA MOBILIÁRIA</t>
  </si>
  <si>
    <t>VARIAÇÃO CAMBIAL DIV.MOBILIÁRIA REFINANCIADA</t>
  </si>
  <si>
    <t>ATUALIZAÇÃO MONETARIA DIVIDA MOB.REFINANCIADA</t>
  </si>
  <si>
    <t>OUTROS REFINANCIAMENTOS DA DIVIDA MOBILIÁRIA</t>
  </si>
  <si>
    <t>VARIAÇÃO CAMBIAL DIV.CONTRATUAL REFINANCIADA</t>
  </si>
  <si>
    <t>APLICAÇÃO DIRETA À CONTA DE RECURSOS DE QUE TRATAM OS §§ 1º E 2º DO ART. 24 DA LEI COMPLEMENTAR Nº 141, DE 2012</t>
  </si>
  <si>
    <t xml:space="preserve">INCLUSÕES REALIZADOS NO PLANO DE DESPESAS </t>
  </si>
  <si>
    <t>SUBANEXO III - PLANO DE DESPESAS - EXERCÍCIO DE 2023</t>
  </si>
  <si>
    <t>CÓDIGO - 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</si>
</sst>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0&quot;.&quot;00&quot;.&quot;00&quot;.&quot;0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6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6B8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4" fillId="0" borderId="0"/>
  </cellStyleXfs>
  <cellXfs count="50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7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7" borderId="1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6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2" fillId="7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2" fillId="6" borderId="6" xfId="0" applyNumberFormat="1" applyFont="1" applyFill="1" applyBorder="1" applyAlignment="1">
      <alignment vertical="center" wrapText="1"/>
    </xf>
    <xf numFmtId="164" fontId="2" fillId="6" borderId="7" xfId="0" applyNumberFormat="1" applyFont="1" applyFill="1" applyBorder="1" applyAlignment="1">
      <alignment vertical="center" wrapText="1"/>
    </xf>
    <xf numFmtId="164" fontId="0" fillId="7" borderId="7" xfId="0" applyNumberFormat="1" applyFill="1" applyBorder="1" applyAlignment="1">
      <alignment vertical="center" wrapText="1"/>
    </xf>
    <xf numFmtId="164" fontId="0" fillId="7" borderId="6" xfId="0" applyNumberForma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2" fillId="7" borderId="7" xfId="0" applyNumberFormat="1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164" fontId="0" fillId="7" borderId="1" xfId="0" applyNumberFormat="1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64" fontId="10" fillId="6" borderId="6" xfId="0" applyNumberFormat="1" applyFont="1" applyFill="1" applyBorder="1" applyAlignment="1">
      <alignment vertical="center" wrapText="1"/>
    </xf>
    <xf numFmtId="164" fontId="10" fillId="6" borderId="8" xfId="0" applyNumberFormat="1" applyFont="1" applyFill="1" applyBorder="1" applyAlignment="1">
      <alignment vertical="center" wrapText="1"/>
    </xf>
    <xf numFmtId="164" fontId="10" fillId="6" borderId="7" xfId="0" applyNumberFormat="1" applyFont="1" applyFill="1" applyBorder="1" applyAlignment="1">
      <alignment vertical="center" wrapText="1"/>
    </xf>
    <xf numFmtId="164" fontId="4" fillId="7" borderId="1" xfId="0" applyNumberFormat="1" applyFont="1" applyFill="1" applyBorder="1" applyAlignment="1">
      <alignment vertical="center" wrapText="1"/>
    </xf>
    <xf numFmtId="164" fontId="4" fillId="7" borderId="8" xfId="0" applyNumberFormat="1" applyFont="1" applyFill="1" applyBorder="1" applyAlignment="1">
      <alignment vertical="center" wrapText="1"/>
    </xf>
    <xf numFmtId="164" fontId="10" fillId="6" borderId="1" xfId="0" applyNumberFormat="1" applyFont="1" applyFill="1" applyBorder="1" applyAlignment="1">
      <alignment vertical="center" wrapText="1"/>
    </xf>
    <xf numFmtId="164" fontId="4" fillId="7" borderId="6" xfId="0" applyNumberFormat="1" applyFont="1" applyFill="1" applyBorder="1" applyAlignment="1">
      <alignment vertical="center" wrapText="1"/>
    </xf>
    <xf numFmtId="164" fontId="10" fillId="7" borderId="1" xfId="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164" fontId="4" fillId="8" borderId="1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164" fontId="4" fillId="7" borderId="7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top" wrapText="1"/>
    </xf>
    <xf numFmtId="0" fontId="4" fillId="8" borderId="6" xfId="0" applyFont="1" applyFill="1" applyBorder="1" applyAlignment="1">
      <alignment vertical="top" wrapText="1"/>
    </xf>
    <xf numFmtId="49" fontId="4" fillId="8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vertical="top"/>
    </xf>
    <xf numFmtId="49" fontId="4" fillId="8" borderId="1" xfId="0" applyNumberFormat="1" applyFont="1" applyFill="1" applyBorder="1" applyAlignment="1">
      <alignment horizontal="center" vertical="top" wrapText="1"/>
    </xf>
    <xf numFmtId="49" fontId="4" fillId="8" borderId="6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vertical="center" wrapText="1"/>
    </xf>
    <xf numFmtId="49" fontId="4" fillId="8" borderId="6" xfId="0" applyNumberFormat="1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49" fontId="15" fillId="7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vertical="top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/>
    </xf>
    <xf numFmtId="164" fontId="10" fillId="7" borderId="7" xfId="0" applyNumberFormat="1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49" fontId="16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49" fontId="4" fillId="7" borderId="6" xfId="0" applyNumberFormat="1" applyFont="1" applyFill="1" applyBorder="1" applyAlignment="1">
      <alignment horizontal="center" vertical="top" wrapText="1"/>
    </xf>
    <xf numFmtId="49" fontId="4" fillId="7" borderId="1" xfId="0" applyNumberFormat="1" applyFont="1" applyFill="1" applyBorder="1" applyAlignment="1">
      <alignment horizontal="center" vertical="top" wrapText="1"/>
    </xf>
    <xf numFmtId="164" fontId="10" fillId="7" borderId="3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64" fontId="4" fillId="7" borderId="3" xfId="0" applyNumberFormat="1" applyFont="1" applyFill="1" applyBorder="1" applyAlignment="1">
      <alignment horizontal="center" vertical="center" wrapText="1"/>
    </xf>
    <xf numFmtId="49" fontId="15" fillId="7" borderId="6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top"/>
    </xf>
    <xf numFmtId="0" fontId="4" fillId="7" borderId="6" xfId="0" applyFont="1" applyFill="1" applyBorder="1" applyAlignment="1">
      <alignment vertical="top" wrapText="1"/>
    </xf>
    <xf numFmtId="49" fontId="15" fillId="7" borderId="13" xfId="0" applyNumberFormat="1" applyFont="1" applyFill="1" applyBorder="1" applyAlignment="1">
      <alignment horizontal="center"/>
    </xf>
    <xf numFmtId="0" fontId="4" fillId="8" borderId="0" xfId="0" applyFont="1" applyFill="1" applyBorder="1"/>
    <xf numFmtId="49" fontId="4" fillId="8" borderId="13" xfId="0" applyNumberFormat="1" applyFont="1" applyFill="1" applyBorder="1" applyAlignment="1">
      <alignment horizontal="center" vertical="center" wrapText="1"/>
    </xf>
    <xf numFmtId="164" fontId="2" fillId="6" borderId="14" xfId="0" applyNumberFormat="1" applyFont="1" applyFill="1" applyBorder="1" applyAlignment="1">
      <alignment horizontal="left" vertical="center" wrapText="1"/>
    </xf>
    <xf numFmtId="49" fontId="4" fillId="7" borderId="13" xfId="0" applyNumberFormat="1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 vertical="center" wrapText="1"/>
    </xf>
    <xf numFmtId="49" fontId="16" fillId="7" borderId="13" xfId="0" applyNumberFormat="1" applyFont="1" applyFill="1" applyBorder="1" applyAlignment="1">
      <alignment horizontal="center" vertical="center"/>
    </xf>
    <xf numFmtId="49" fontId="15" fillId="7" borderId="15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164" fontId="2" fillId="7" borderId="6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4" fontId="18" fillId="7" borderId="1" xfId="0" applyNumberFormat="1" applyFont="1" applyFill="1" applyBorder="1" applyAlignment="1">
      <alignment vertical="center" wrapText="1"/>
    </xf>
    <xf numFmtId="164" fontId="19" fillId="7" borderId="1" xfId="0" applyNumberFormat="1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8" borderId="13" xfId="0" applyNumberFormat="1" applyFont="1" applyFill="1" applyBorder="1" applyAlignment="1">
      <alignment horizontal="center" vertical="center" wrapText="1"/>
    </xf>
    <xf numFmtId="49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4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164" fontId="2" fillId="5" borderId="7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49" fontId="13" fillId="7" borderId="13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64" fontId="0" fillId="0" borderId="0" xfId="0" quotePrefix="1" applyNumberFormat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0" fillId="7" borderId="3" xfId="0" applyNumberFormat="1" applyFont="1" applyFill="1" applyBorder="1" applyAlignment="1">
      <alignment horizontal="center" vertical="center" wrapText="1"/>
    </xf>
    <xf numFmtId="164" fontId="0" fillId="7" borderId="3" xfId="0" applyNumberFormat="1" applyFill="1" applyBorder="1" applyAlignment="1">
      <alignment horizontal="center" vertical="center" wrapText="1"/>
    </xf>
    <xf numFmtId="164" fontId="2" fillId="6" borderId="24" xfId="0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164" fontId="10" fillId="6" borderId="24" xfId="0" applyNumberFormat="1" applyFont="1" applyFill="1" applyBorder="1" applyAlignment="1">
      <alignment horizontal="center" vertical="center" wrapText="1"/>
    </xf>
    <xf numFmtId="164" fontId="10" fillId="6" borderId="23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 wrapText="1"/>
    </xf>
    <xf numFmtId="164" fontId="10" fillId="6" borderId="25" xfId="0" applyNumberFormat="1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164" fontId="4" fillId="7" borderId="23" xfId="0" applyNumberFormat="1" applyFont="1" applyFill="1" applyBorder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 wrapText="1"/>
    </xf>
    <xf numFmtId="164" fontId="4" fillId="7" borderId="24" xfId="0" applyNumberFormat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164" fontId="0" fillId="7" borderId="24" xfId="0" applyNumberFormat="1" applyFill="1" applyBorder="1" applyAlignment="1">
      <alignment horizontal="center" vertical="center" wrapText="1"/>
    </xf>
    <xf numFmtId="164" fontId="0" fillId="7" borderId="25" xfId="0" applyNumberForma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64" fontId="2" fillId="7" borderId="25" xfId="0" applyNumberFormat="1" applyFont="1" applyFill="1" applyBorder="1" applyAlignment="1">
      <alignment horizontal="center" vertical="center" wrapText="1"/>
    </xf>
    <xf numFmtId="164" fontId="0" fillId="7" borderId="3" xfId="0" applyNumberFormat="1" applyFill="1" applyBorder="1" applyAlignment="1">
      <alignment horizontal="center" vertical="center"/>
    </xf>
    <xf numFmtId="164" fontId="2" fillId="6" borderId="25" xfId="0" applyNumberFormat="1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/>
    </xf>
    <xf numFmtId="164" fontId="4" fillId="7" borderId="25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10" fillId="7" borderId="25" xfId="0" applyNumberFormat="1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64" fontId="2" fillId="7" borderId="24" xfId="0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 wrapText="1"/>
    </xf>
    <xf numFmtId="164" fontId="2" fillId="5" borderId="25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center" vertical="center" wrapText="1"/>
    </xf>
    <xf numFmtId="0" fontId="0" fillId="7" borderId="3" xfId="0" applyNumberFormat="1" applyFont="1" applyFill="1" applyBorder="1" applyAlignment="1">
      <alignment horizontal="center" vertical="center" wrapText="1"/>
    </xf>
    <xf numFmtId="0" fontId="0" fillId="7" borderId="3" xfId="0" applyNumberFormat="1" applyFill="1" applyBorder="1" applyAlignment="1">
      <alignment horizontal="center" vertical="center" wrapText="1"/>
    </xf>
    <xf numFmtId="0" fontId="2" fillId="6" borderId="24" xfId="0" applyNumberFormat="1" applyFont="1" applyFill="1" applyBorder="1" applyAlignment="1">
      <alignment horizontal="center" vertical="center" wrapText="1"/>
    </xf>
    <xf numFmtId="0" fontId="15" fillId="7" borderId="3" xfId="0" applyNumberFormat="1" applyFont="1" applyFill="1" applyBorder="1" applyAlignment="1">
      <alignment horizontal="center" vertical="center" wrapText="1"/>
    </xf>
    <xf numFmtId="0" fontId="10" fillId="6" borderId="24" xfId="0" applyNumberFormat="1" applyFont="1" applyFill="1" applyBorder="1" applyAlignment="1">
      <alignment horizontal="center" vertical="center" wrapText="1"/>
    </xf>
    <xf numFmtId="0" fontId="10" fillId="6" borderId="23" xfId="0" applyNumberFormat="1" applyFont="1" applyFill="1" applyBorder="1" applyAlignment="1">
      <alignment horizontal="center" vertical="center" wrapText="1"/>
    </xf>
    <xf numFmtId="0" fontId="19" fillId="7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2" fillId="7" borderId="3" xfId="0" applyNumberFormat="1" applyFont="1" applyFill="1" applyBorder="1" applyAlignment="1">
      <alignment horizontal="center" vertical="center" wrapText="1"/>
    </xf>
    <xf numFmtId="0" fontId="13" fillId="7" borderId="3" xfId="0" applyNumberFormat="1" applyFont="1" applyFill="1" applyBorder="1" applyAlignment="1">
      <alignment horizontal="center" vertical="center" wrapText="1"/>
    </xf>
    <xf numFmtId="0" fontId="10" fillId="7" borderId="3" xfId="0" applyNumberFormat="1" applyFont="1" applyFill="1" applyBorder="1" applyAlignment="1">
      <alignment horizontal="center" vertical="center" wrapText="1"/>
    </xf>
    <xf numFmtId="0" fontId="4" fillId="8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>
      <alignment horizontal="center" vertical="center" wrapText="1"/>
    </xf>
    <xf numFmtId="0" fontId="10" fillId="6" borderId="25" xfId="0" applyNumberFormat="1" applyFont="1" applyFill="1" applyBorder="1" applyAlignment="1">
      <alignment horizontal="center" vertical="center" wrapText="1"/>
    </xf>
    <xf numFmtId="0" fontId="15" fillId="7" borderId="4" xfId="0" applyNumberFormat="1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 wrapText="1"/>
    </xf>
    <xf numFmtId="0" fontId="20" fillId="7" borderId="3" xfId="0" applyNumberFormat="1" applyFont="1" applyFill="1" applyBorder="1" applyAlignment="1">
      <alignment horizontal="center" vertical="center" wrapText="1"/>
    </xf>
    <xf numFmtId="0" fontId="4" fillId="7" borderId="23" xfId="0" applyNumberFormat="1" applyFont="1" applyFill="1" applyBorder="1" applyAlignment="1">
      <alignment horizontal="center" vertical="center" wrapText="1"/>
    </xf>
    <xf numFmtId="0" fontId="10" fillId="6" borderId="3" xfId="0" applyNumberFormat="1" applyFont="1" applyFill="1" applyBorder="1" applyAlignment="1">
      <alignment horizontal="center" vertical="center" wrapText="1"/>
    </xf>
    <xf numFmtId="0" fontId="4" fillId="7" borderId="24" xfId="0" applyNumberFormat="1" applyFont="1" applyFill="1" applyBorder="1" applyAlignment="1">
      <alignment horizontal="center" vertical="center" wrapText="1"/>
    </xf>
    <xf numFmtId="0" fontId="0" fillId="7" borderId="24" xfId="0" applyNumberFormat="1" applyFill="1" applyBorder="1" applyAlignment="1">
      <alignment horizontal="center" vertical="center" wrapText="1"/>
    </xf>
    <xf numFmtId="0" fontId="0" fillId="7" borderId="25" xfId="0" applyNumberForma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2" fillId="7" borderId="25" xfId="0" applyNumberFormat="1" applyFont="1" applyFill="1" applyBorder="1" applyAlignment="1">
      <alignment horizontal="center" vertical="center" wrapText="1"/>
    </xf>
    <xf numFmtId="0" fontId="0" fillId="7" borderId="3" xfId="0" applyNumberFormat="1" applyFill="1" applyBorder="1" applyAlignment="1">
      <alignment horizontal="center" vertical="center"/>
    </xf>
    <xf numFmtId="0" fontId="2" fillId="6" borderId="25" xfId="0" applyNumberFormat="1" applyFont="1" applyFill="1" applyBorder="1" applyAlignment="1">
      <alignment horizontal="center" vertical="center" wrapText="1"/>
    </xf>
    <xf numFmtId="0" fontId="4" fillId="8" borderId="0" xfId="0" applyNumberFormat="1" applyFont="1" applyFill="1" applyBorder="1" applyAlignment="1">
      <alignment horizontal="center" vertical="center"/>
    </xf>
    <xf numFmtId="0" fontId="13" fillId="8" borderId="3" xfId="0" applyNumberFormat="1" applyFont="1" applyFill="1" applyBorder="1" applyAlignment="1">
      <alignment horizontal="center" vertical="center" wrapText="1"/>
    </xf>
    <xf numFmtId="0" fontId="4" fillId="7" borderId="2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8" fillId="7" borderId="3" xfId="0" applyNumberFormat="1" applyFont="1" applyFill="1" applyBorder="1" applyAlignment="1">
      <alignment horizontal="center" vertical="center" wrapText="1"/>
    </xf>
    <xf numFmtId="0" fontId="10" fillId="7" borderId="25" xfId="0" applyNumberFormat="1" applyFont="1" applyFill="1" applyBorder="1" applyAlignment="1">
      <alignment horizontal="center" vertical="center" wrapText="1"/>
    </xf>
    <xf numFmtId="0" fontId="4" fillId="8" borderId="24" xfId="0" applyNumberFormat="1" applyFont="1" applyFill="1" applyBorder="1" applyAlignment="1">
      <alignment horizontal="center" vertical="center" wrapText="1"/>
    </xf>
    <xf numFmtId="0" fontId="4" fillId="7" borderId="24" xfId="0" applyNumberFormat="1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>
      <alignment horizontal="center" vertical="center"/>
    </xf>
    <xf numFmtId="0" fontId="2" fillId="7" borderId="24" xfId="0" applyNumberFormat="1" applyFont="1" applyFill="1" applyBorder="1" applyAlignment="1">
      <alignment horizontal="center" vertical="center" wrapText="1"/>
    </xf>
    <xf numFmtId="0" fontId="15" fillId="7" borderId="3" xfId="0" applyNumberFormat="1" applyFont="1" applyFill="1" applyBorder="1" applyAlignment="1">
      <alignment horizontal="center" vertical="center"/>
    </xf>
    <xf numFmtId="0" fontId="15" fillId="7" borderId="25" xfId="0" applyNumberFormat="1" applyFont="1" applyFill="1" applyBorder="1" applyAlignment="1">
      <alignment horizontal="center" vertical="center"/>
    </xf>
    <xf numFmtId="0" fontId="16" fillId="7" borderId="3" xfId="0" applyNumberFormat="1" applyFont="1" applyFill="1" applyBorder="1" applyAlignment="1">
      <alignment horizontal="center" vertical="center"/>
    </xf>
    <xf numFmtId="0" fontId="4" fillId="8" borderId="25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6" borderId="3" xfId="0" applyNumberFormat="1" applyFont="1" applyFill="1" applyBorder="1" applyAlignment="1">
      <alignment horizontal="center" vertical="center" wrapText="1"/>
    </xf>
    <xf numFmtId="0" fontId="5" fillId="7" borderId="3" xfId="0" applyNumberFormat="1" applyFont="1" applyFill="1" applyBorder="1" applyAlignment="1">
      <alignment horizontal="center" vertical="center" wrapText="1"/>
    </xf>
    <xf numFmtId="0" fontId="9" fillId="6" borderId="24" xfId="0" applyNumberFormat="1" applyFont="1" applyFill="1" applyBorder="1" applyAlignment="1">
      <alignment horizontal="center" vertical="center" wrapText="1"/>
    </xf>
    <xf numFmtId="0" fontId="9" fillId="6" borderId="25" xfId="0" applyNumberFormat="1" applyFont="1" applyFill="1" applyBorder="1" applyAlignment="1">
      <alignment horizontal="center" vertical="center" wrapText="1"/>
    </xf>
    <xf numFmtId="0" fontId="9" fillId="7" borderId="3" xfId="0" applyNumberFormat="1" applyFont="1" applyFill="1" applyBorder="1" applyAlignment="1">
      <alignment horizontal="center" vertical="center" wrapText="1"/>
    </xf>
    <xf numFmtId="0" fontId="5" fillId="7" borderId="24" xfId="0" applyNumberFormat="1" applyFont="1" applyFill="1" applyBorder="1" applyAlignment="1">
      <alignment horizontal="center" vertical="center" wrapText="1"/>
    </xf>
    <xf numFmtId="0" fontId="5" fillId="7" borderId="25" xfId="0" applyNumberFormat="1" applyFont="1" applyFill="1" applyBorder="1" applyAlignment="1">
      <alignment horizontal="center" vertical="center" wrapText="1"/>
    </xf>
    <xf numFmtId="0" fontId="9" fillId="3" borderId="25" xfId="0" applyNumberFormat="1" applyFont="1" applyFill="1" applyBorder="1" applyAlignment="1">
      <alignment horizontal="center" vertical="center" wrapText="1"/>
    </xf>
    <xf numFmtId="0" fontId="5" fillId="7" borderId="3" xfId="0" applyNumberFormat="1" applyFont="1" applyFill="1" applyBorder="1" applyAlignment="1">
      <alignment horizontal="center" vertical="center"/>
    </xf>
    <xf numFmtId="0" fontId="9" fillId="6" borderId="23" xfId="0" applyNumberFormat="1" applyFont="1" applyFill="1" applyBorder="1" applyAlignment="1">
      <alignment horizontal="center" vertical="center" wrapText="1"/>
    </xf>
    <xf numFmtId="0" fontId="15" fillId="7" borderId="24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center" vertical="center" wrapText="1"/>
    </xf>
    <xf numFmtId="49" fontId="10" fillId="6" borderId="8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0" fillId="6" borderId="7" xfId="0" applyNumberFormat="1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4" fillId="7" borderId="6" xfId="0" applyNumberFormat="1" applyFont="1" applyFill="1" applyBorder="1" applyAlignment="1">
      <alignment horizontal="center" vertical="center" wrapText="1"/>
    </xf>
    <xf numFmtId="49" fontId="0" fillId="7" borderId="6" xfId="0" applyNumberFormat="1" applyFill="1" applyBorder="1" applyAlignment="1">
      <alignment horizontal="center" vertical="center" wrapText="1"/>
    </xf>
    <xf numFmtId="49" fontId="0" fillId="7" borderId="7" xfId="0" applyNumberForma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 wrapText="1"/>
    </xf>
    <xf numFmtId="49" fontId="2" fillId="7" borderId="6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 wrapText="1"/>
    </xf>
    <xf numFmtId="0" fontId="10" fillId="6" borderId="8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10" fillId="6" borderId="7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>
      <alignment horizontal="center" vertical="center" wrapText="1"/>
    </xf>
    <xf numFmtId="0" fontId="0" fillId="7" borderId="6" xfId="0" applyNumberFormat="1" applyFill="1" applyBorder="1" applyAlignment="1">
      <alignment horizontal="center" vertical="center" wrapText="1"/>
    </xf>
    <xf numFmtId="0" fontId="0" fillId="7" borderId="7" xfId="0" applyNumberForma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0" fillId="7" borderId="7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10" fillId="7" borderId="1" xfId="0" applyNumberFormat="1" applyFont="1" applyFill="1" applyBorder="1" applyAlignment="1">
      <alignment horizontal="center" vertical="top" wrapText="1"/>
    </xf>
    <xf numFmtId="0" fontId="4" fillId="8" borderId="1" xfId="0" applyNumberFormat="1" applyFont="1" applyFill="1" applyBorder="1" applyAlignment="1">
      <alignment horizontal="center" vertical="top" wrapText="1"/>
    </xf>
    <xf numFmtId="0" fontId="4" fillId="8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top" wrapText="1"/>
    </xf>
    <xf numFmtId="0" fontId="16" fillId="7" borderId="1" xfId="0" applyNumberFormat="1" applyFont="1" applyFill="1" applyBorder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top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4" fillId="8" borderId="6" xfId="0" applyNumberFormat="1" applyFont="1" applyFill="1" applyBorder="1" applyAlignment="1">
      <alignment horizontal="center" vertical="center" wrapText="1"/>
    </xf>
    <xf numFmtId="0" fontId="16" fillId="7" borderId="2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15" fillId="7" borderId="6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wrapText="1"/>
    </xf>
    <xf numFmtId="49" fontId="0" fillId="7" borderId="13" xfId="0" applyNumberFormat="1" applyFill="1" applyBorder="1" applyAlignment="1">
      <alignment horizontal="center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49" fontId="10" fillId="6" borderId="15" xfId="0" applyNumberFormat="1" applyFont="1" applyFill="1" applyBorder="1" applyAlignment="1">
      <alignment horizontal="center" vertical="center" wrapText="1"/>
    </xf>
    <xf numFmtId="49" fontId="10" fillId="6" borderId="17" xfId="0" applyNumberFormat="1" applyFont="1" applyFill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0" fillId="6" borderId="18" xfId="0" applyNumberFormat="1" applyFont="1" applyFill="1" applyBorder="1" applyAlignment="1">
      <alignment horizontal="center" vertical="center" wrapText="1"/>
    </xf>
    <xf numFmtId="49" fontId="4" fillId="7" borderId="17" xfId="0" applyNumberFormat="1" applyFont="1" applyFill="1" applyBorder="1" applyAlignment="1">
      <alignment horizontal="center" vertical="center" wrapText="1"/>
    </xf>
    <xf numFmtId="49" fontId="10" fillId="6" borderId="13" xfId="0" applyNumberFormat="1" applyFont="1" applyFill="1" applyBorder="1" applyAlignment="1">
      <alignment horizontal="center" vertical="center" wrapText="1"/>
    </xf>
    <xf numFmtId="49" fontId="4" fillId="7" borderId="15" xfId="0" applyNumberFormat="1" applyFont="1" applyFill="1" applyBorder="1" applyAlignment="1">
      <alignment horizontal="center" vertical="center" wrapText="1"/>
    </xf>
    <xf numFmtId="49" fontId="0" fillId="7" borderId="15" xfId="0" applyNumberFormat="1" applyFill="1" applyBorder="1" applyAlignment="1">
      <alignment horizontal="center" vertical="center" wrapText="1"/>
    </xf>
    <xf numFmtId="49" fontId="0" fillId="7" borderId="18" xfId="0" applyNumberForma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2" fillId="7" borderId="18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4" fillId="7" borderId="18" xfId="0" applyNumberFormat="1" applyFont="1" applyFill="1" applyBorder="1" applyAlignment="1">
      <alignment horizontal="center" vertical="center" wrapText="1"/>
    </xf>
    <xf numFmtId="49" fontId="10" fillId="7" borderId="18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 wrapText="1"/>
    </xf>
    <xf numFmtId="49" fontId="4" fillId="8" borderId="13" xfId="0" applyNumberFormat="1" applyFont="1" applyFill="1" applyBorder="1" applyAlignment="1">
      <alignment horizontal="center" vertical="top" wrapText="1"/>
    </xf>
    <xf numFmtId="49" fontId="4" fillId="7" borderId="13" xfId="0" applyNumberFormat="1" applyFont="1" applyFill="1" applyBorder="1" applyAlignment="1">
      <alignment horizontal="center" vertical="top" wrapText="1"/>
    </xf>
    <xf numFmtId="49" fontId="10" fillId="8" borderId="13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6" borderId="17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5" fillId="10" borderId="27" xfId="0" applyNumberFormat="1" applyFont="1" applyFill="1" applyBorder="1" applyAlignment="1">
      <alignment horizontal="center" vertical="center" wrapText="1"/>
    </xf>
    <xf numFmtId="49" fontId="25" fillId="10" borderId="28" xfId="0" applyNumberFormat="1" applyFont="1" applyFill="1" applyBorder="1" applyAlignment="1">
      <alignment horizontal="center" vertical="center" wrapText="1"/>
    </xf>
    <xf numFmtId="0" fontId="25" fillId="10" borderId="28" xfId="0" applyNumberFormat="1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left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8" fillId="9" borderId="4" xfId="0" applyNumberFormat="1" applyFont="1" applyFill="1" applyBorder="1" applyAlignment="1">
      <alignment horizontal="center" vertical="top" wrapText="1"/>
    </xf>
    <xf numFmtId="49" fontId="17" fillId="9" borderId="4" xfId="0" applyNumberFormat="1" applyFont="1" applyFill="1" applyBorder="1" applyAlignment="1">
      <alignment horizontal="center" vertical="top" wrapText="1"/>
    </xf>
    <xf numFmtId="49" fontId="24" fillId="4" borderId="9" xfId="0" applyNumberFormat="1" applyFont="1" applyFill="1" applyBorder="1" applyAlignment="1">
      <alignment horizontal="center" vertical="center"/>
    </xf>
    <xf numFmtId="49" fontId="24" fillId="4" borderId="10" xfId="0" applyNumberFormat="1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49" fontId="23" fillId="3" borderId="11" xfId="0" applyNumberFormat="1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22" fillId="0" borderId="11" xfId="0" applyNumberFormat="1" applyFont="1" applyBorder="1" applyAlignment="1">
      <alignment horizontal="left" vertical="top" wrapText="1"/>
    </xf>
    <xf numFmtId="49" fontId="22" fillId="0" borderId="4" xfId="0" applyNumberFormat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13" fillId="7" borderId="14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49" fontId="13" fillId="2" borderId="20" xfId="0" applyNumberFormat="1" applyFont="1" applyFill="1" applyBorder="1" applyAlignment="1">
      <alignment horizontal="center" vertical="center" wrapText="1"/>
    </xf>
    <xf numFmtId="49" fontId="13" fillId="2" borderId="21" xfId="0" applyNumberFormat="1" applyFont="1" applyFill="1" applyBorder="1" applyAlignment="1">
      <alignment horizontal="center" vertical="center" wrapText="1"/>
    </xf>
    <xf numFmtId="164" fontId="13" fillId="2" borderId="21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/>
    </xf>
    <xf numFmtId="49" fontId="26" fillId="12" borderId="9" xfId="0" applyNumberFormat="1" applyFont="1" applyFill="1" applyBorder="1" applyAlignment="1">
      <alignment horizontal="center" vertical="center"/>
    </xf>
    <xf numFmtId="49" fontId="26" fillId="12" borderId="10" xfId="0" applyNumberFormat="1" applyFont="1" applyFill="1" applyBorder="1" applyAlignment="1">
      <alignment horizontal="center" vertical="center"/>
    </xf>
    <xf numFmtId="49" fontId="26" fillId="12" borderId="5" xfId="0" applyNumberFormat="1" applyFont="1" applyFill="1" applyBorder="1" applyAlignment="1">
      <alignment horizontal="center" vertical="center"/>
    </xf>
    <xf numFmtId="49" fontId="26" fillId="12" borderId="30" xfId="0" applyNumberFormat="1" applyFont="1" applyFill="1" applyBorder="1" applyAlignment="1">
      <alignment horizontal="center" vertical="center"/>
    </xf>
    <xf numFmtId="49" fontId="26" fillId="12" borderId="31" xfId="0" applyNumberFormat="1" applyFont="1" applyFill="1" applyBorder="1" applyAlignment="1">
      <alignment horizontal="center" vertical="center"/>
    </xf>
    <xf numFmtId="49" fontId="26" fillId="12" borderId="32" xfId="0" applyNumberFormat="1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center" vertical="top" wrapText="1"/>
    </xf>
    <xf numFmtId="164" fontId="13" fillId="7" borderId="7" xfId="0" applyNumberFormat="1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vertical="top" wrapText="1"/>
    </xf>
    <xf numFmtId="0" fontId="13" fillId="7" borderId="19" xfId="0" applyFont="1" applyFill="1" applyBorder="1" applyAlignment="1">
      <alignment horizontal="center"/>
    </xf>
    <xf numFmtId="164" fontId="2" fillId="11" borderId="33" xfId="0" applyNumberFormat="1" applyFont="1" applyFill="1" applyBorder="1" applyAlignment="1">
      <alignment horizontal="center" vertical="center" wrapText="1"/>
    </xf>
    <xf numFmtId="164" fontId="2" fillId="11" borderId="34" xfId="0" applyNumberFormat="1" applyFont="1" applyFill="1" applyBorder="1" applyAlignment="1">
      <alignment horizontal="center" vertical="center" wrapText="1"/>
    </xf>
    <xf numFmtId="0" fontId="2" fillId="11" borderId="34" xfId="0" applyFont="1" applyFill="1" applyBorder="1" applyAlignment="1">
      <alignment horizontal="center" vertical="center" wrapText="1"/>
    </xf>
    <xf numFmtId="164" fontId="2" fillId="11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5" fillId="10" borderId="29" xfId="0" applyNumberFormat="1" applyFont="1" applyFill="1" applyBorder="1" applyAlignment="1">
      <alignment horizontal="left" vertical="center" wrapText="1"/>
    </xf>
    <xf numFmtId="164" fontId="2" fillId="5" borderId="14" xfId="0" applyNumberFormat="1" applyFont="1" applyFill="1" applyBorder="1" applyAlignment="1">
      <alignment horizontal="left" vertical="center" wrapText="1"/>
    </xf>
    <xf numFmtId="164" fontId="2" fillId="3" borderId="14" xfId="0" applyNumberFormat="1" applyFont="1" applyFill="1" applyBorder="1" applyAlignment="1">
      <alignment horizontal="left" vertical="center" wrapText="1"/>
    </xf>
    <xf numFmtId="164" fontId="0" fillId="7" borderId="14" xfId="0" applyNumberFormat="1" applyFill="1" applyBorder="1" applyAlignment="1">
      <alignment horizontal="left" vertical="center" wrapText="1"/>
    </xf>
    <xf numFmtId="164" fontId="2" fillId="6" borderId="16" xfId="0" applyNumberFormat="1" applyFont="1" applyFill="1" applyBorder="1" applyAlignment="1">
      <alignment horizontal="left" vertical="center" wrapText="1"/>
    </xf>
    <xf numFmtId="164" fontId="4" fillId="7" borderId="14" xfId="0" applyNumberFormat="1" applyFont="1" applyFill="1" applyBorder="1" applyAlignment="1">
      <alignment horizontal="left" vertical="center" wrapText="1"/>
    </xf>
    <xf numFmtId="164" fontId="10" fillId="6" borderId="14" xfId="0" applyNumberFormat="1" applyFont="1" applyFill="1" applyBorder="1" applyAlignment="1">
      <alignment horizontal="left" vertical="center" wrapText="1"/>
    </xf>
    <xf numFmtId="164" fontId="2" fillId="7" borderId="14" xfId="0" applyNumberFormat="1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left" vertical="center" wrapText="1"/>
    </xf>
    <xf numFmtId="164" fontId="13" fillId="7" borderId="14" xfId="0" applyNumberFormat="1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center" wrapText="1"/>
    </xf>
    <xf numFmtId="164" fontId="4" fillId="7" borderId="12" xfId="0" applyNumberFormat="1" applyFont="1" applyFill="1" applyBorder="1" applyAlignment="1">
      <alignment horizontal="left" vertical="center" wrapText="1"/>
    </xf>
    <xf numFmtId="164" fontId="10" fillId="6" borderId="16" xfId="0" applyNumberFormat="1" applyFont="1" applyFill="1" applyBorder="1" applyAlignment="1">
      <alignment horizontal="left" vertical="center" wrapText="1"/>
    </xf>
    <xf numFmtId="164" fontId="4" fillId="8" borderId="14" xfId="0" applyNumberFormat="1" applyFont="1" applyFill="1" applyBorder="1" applyAlignment="1">
      <alignment horizontal="left" vertical="center" wrapText="1"/>
    </xf>
    <xf numFmtId="164" fontId="0" fillId="7" borderId="19" xfId="0" applyNumberFormat="1" applyFill="1" applyBorder="1" applyAlignment="1">
      <alignment horizontal="left" vertical="center" wrapText="1"/>
    </xf>
    <xf numFmtId="164" fontId="10" fillId="7" borderId="14" xfId="0" applyNumberFormat="1" applyFont="1" applyFill="1" applyBorder="1" applyAlignment="1">
      <alignment horizontal="left" vertical="center" wrapText="1"/>
    </xf>
    <xf numFmtId="0" fontId="13" fillId="8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164" fontId="2" fillId="7" borderId="16" xfId="0" applyNumberFormat="1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164" fontId="10" fillId="7" borderId="19" xfId="0" applyNumberFormat="1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top" wrapText="1"/>
    </xf>
    <xf numFmtId="0" fontId="4" fillId="7" borderId="14" xfId="0" applyFont="1" applyFill="1" applyBorder="1" applyAlignment="1">
      <alignment horizontal="left" vertical="top" wrapText="1"/>
    </xf>
    <xf numFmtId="164" fontId="2" fillId="6" borderId="19" xfId="0" applyNumberFormat="1" applyFont="1" applyFill="1" applyBorder="1" applyAlignment="1">
      <alignment horizontal="left" vertical="center" wrapText="1"/>
    </xf>
    <xf numFmtId="164" fontId="0" fillId="7" borderId="16" xfId="0" applyNumberFormat="1" applyFill="1" applyBorder="1" applyAlignment="1">
      <alignment horizontal="left" vertical="center" wrapText="1"/>
    </xf>
    <xf numFmtId="49" fontId="2" fillId="5" borderId="14" xfId="0" applyNumberFormat="1" applyFont="1" applyFill="1" applyBorder="1" applyAlignment="1">
      <alignment horizontal="left" vertical="center" wrapText="1"/>
    </xf>
    <xf numFmtId="49" fontId="2" fillId="3" borderId="14" xfId="0" applyNumberFormat="1" applyFont="1" applyFill="1" applyBorder="1" applyAlignment="1">
      <alignment horizontal="left" vertical="center" wrapText="1"/>
    </xf>
    <xf numFmtId="49" fontId="2" fillId="6" borderId="14" xfId="0" applyNumberFormat="1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49" fontId="8" fillId="9" borderId="11" xfId="0" applyNumberFormat="1" applyFont="1" applyFill="1" applyBorder="1" applyAlignment="1">
      <alignment horizontal="center" vertical="top" wrapText="1"/>
    </xf>
    <xf numFmtId="49" fontId="8" fillId="9" borderId="12" xfId="0" applyNumberFormat="1" applyFont="1" applyFill="1" applyBorder="1" applyAlignment="1">
      <alignment horizontal="center" vertical="top" wrapText="1"/>
    </xf>
    <xf numFmtId="49" fontId="17" fillId="9" borderId="11" xfId="0" applyNumberFormat="1" applyFont="1" applyFill="1" applyBorder="1" applyAlignment="1">
      <alignment horizontal="center" vertical="top" wrapText="1"/>
    </xf>
    <xf numFmtId="49" fontId="17" fillId="9" borderId="12" xfId="0" applyNumberFormat="1" applyFont="1" applyFill="1" applyBorder="1" applyAlignment="1">
      <alignment horizontal="center" vertical="top" wrapText="1"/>
    </xf>
    <xf numFmtId="49" fontId="3" fillId="13" borderId="11" xfId="0" applyNumberFormat="1" applyFont="1" applyFill="1" applyBorder="1" applyAlignment="1">
      <alignment horizontal="left" vertical="center" wrapText="1"/>
    </xf>
    <xf numFmtId="49" fontId="3" fillId="13" borderId="4" xfId="0" applyNumberFormat="1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horizontal="left" vertical="center" wrapText="1"/>
    </xf>
    <xf numFmtId="0" fontId="3" fillId="13" borderId="12" xfId="0" applyFont="1" applyFill="1" applyBorder="1" applyAlignment="1">
      <alignment horizontal="left" vertical="center" wrapText="1"/>
    </xf>
  </cellXfs>
  <cellStyles count="5">
    <cellStyle name="Hiperlink 2" xfId="2"/>
    <cellStyle name="Normal" xfId="0" builtinId="0"/>
    <cellStyle name="Normal 2" xfId="3"/>
    <cellStyle name="Normal 2 2" xfId="4"/>
    <cellStyle name="Normal 2 3" xfId="1"/>
  </cellStyles>
  <dxfs count="0"/>
  <tableStyles count="0" defaultTableStyle="TableStyleMedium9" defaultPivotStyle="PivotStyleLight16"/>
  <colors>
    <mruColors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6" tint="-0.499984740745262"/>
  </sheetPr>
  <dimension ref="A1:U2311"/>
  <sheetViews>
    <sheetView showGridLines="0" tabSelected="1" zoomScaleNormal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7" sqref="H17"/>
    </sheetView>
  </sheetViews>
  <sheetFormatPr defaultColWidth="0" defaultRowHeight="15" x14ac:dyDescent="0.25"/>
  <cols>
    <col min="1" max="1" width="2.42578125" style="157" customWidth="1"/>
    <col min="2" max="2" width="9.140625" style="187" customWidth="1"/>
    <col min="3" max="3" width="7" style="187" bestFit="1" customWidth="1"/>
    <col min="4" max="4" width="8.42578125" style="187" customWidth="1"/>
    <col min="5" max="5" width="6.85546875" style="187" customWidth="1"/>
    <col min="6" max="6" width="8.42578125" style="187" customWidth="1"/>
    <col min="7" max="7" width="14.140625" style="258" customWidth="1"/>
    <col min="8" max="8" width="132.140625" style="1" customWidth="1"/>
    <col min="9" max="9" width="6.7109375" style="191" customWidth="1"/>
    <col min="10" max="10" width="6.7109375" style="258" customWidth="1"/>
    <col min="11" max="11" width="29.85546875" style="461" customWidth="1"/>
    <col min="12" max="12" width="2.7109375" style="2" customWidth="1"/>
    <col min="13" max="13" width="12.28515625" style="2" hidden="1"/>
    <col min="14" max="15" width="12.42578125" style="2" hidden="1"/>
    <col min="16" max="16" width="12.42578125" style="185" hidden="1"/>
    <col min="17" max="17" width="2.140625" style="2" hidden="1"/>
    <col min="18" max="18" width="4.140625" style="407" hidden="1"/>
    <col min="19" max="19" width="12.42578125" style="2" hidden="1"/>
    <col min="20" max="20" width="1.5703125" style="2" hidden="1"/>
    <col min="21" max="21" width="78.28515625" style="2" hidden="1"/>
    <col min="22" max="16384" width="9.140625" style="2" hidden="1"/>
  </cols>
  <sheetData>
    <row r="1" spans="1:21" s="69" customFormat="1" ht="13.5" customHeight="1" thickBot="1" x14ac:dyDescent="0.3">
      <c r="A1" s="157"/>
      <c r="B1" s="187"/>
      <c r="C1" s="187"/>
      <c r="D1" s="187"/>
      <c r="E1" s="187"/>
      <c r="F1" s="187"/>
      <c r="G1" s="258"/>
      <c r="H1" s="1"/>
      <c r="I1" s="191"/>
      <c r="J1" s="258"/>
      <c r="K1" s="461"/>
      <c r="P1" s="185"/>
      <c r="R1" s="407"/>
    </row>
    <row r="2" spans="1:21" ht="28.5" x14ac:dyDescent="0.25">
      <c r="B2" s="422" t="s">
        <v>768</v>
      </c>
      <c r="C2" s="423"/>
      <c r="D2" s="423"/>
      <c r="E2" s="423"/>
      <c r="F2" s="423"/>
      <c r="G2" s="424"/>
      <c r="H2" s="424"/>
      <c r="I2" s="424"/>
      <c r="J2" s="424"/>
      <c r="K2" s="425"/>
    </row>
    <row r="3" spans="1:21" ht="21" x14ac:dyDescent="0.25">
      <c r="B3" s="426" t="s">
        <v>41</v>
      </c>
      <c r="C3" s="427"/>
      <c r="D3" s="427"/>
      <c r="E3" s="427"/>
      <c r="F3" s="427"/>
      <c r="G3" s="428"/>
      <c r="H3" s="428"/>
      <c r="I3" s="428"/>
      <c r="J3" s="428"/>
      <c r="K3" s="429"/>
    </row>
    <row r="4" spans="1:21" s="69" customFormat="1" ht="15.75" x14ac:dyDescent="0.25">
      <c r="A4" s="157"/>
      <c r="B4" s="434" t="s">
        <v>528</v>
      </c>
      <c r="C4" s="435"/>
      <c r="D4" s="435"/>
      <c r="E4" s="435"/>
      <c r="F4" s="435"/>
      <c r="G4" s="436"/>
      <c r="H4" s="436"/>
      <c r="I4" s="436"/>
      <c r="J4" s="436"/>
      <c r="K4" s="437"/>
      <c r="P4" s="185"/>
      <c r="R4" s="407"/>
    </row>
    <row r="5" spans="1:21" s="69" customFormat="1" ht="15.75" x14ac:dyDescent="0.25">
      <c r="A5" s="157"/>
      <c r="B5" s="430" t="s">
        <v>529</v>
      </c>
      <c r="C5" s="431"/>
      <c r="D5" s="431"/>
      <c r="E5" s="431"/>
      <c r="F5" s="431"/>
      <c r="G5" s="432"/>
      <c r="H5" s="432"/>
      <c r="I5" s="432"/>
      <c r="J5" s="432"/>
      <c r="K5" s="433"/>
      <c r="P5" s="185"/>
      <c r="R5" s="407"/>
    </row>
    <row r="6" spans="1:21" s="69" customFormat="1" ht="5.25" customHeight="1" x14ac:dyDescent="0.25">
      <c r="A6" s="157"/>
      <c r="B6" s="497"/>
      <c r="C6" s="498"/>
      <c r="D6" s="498"/>
      <c r="E6" s="498"/>
      <c r="F6" s="498"/>
      <c r="G6" s="499"/>
      <c r="H6" s="499"/>
      <c r="I6" s="499"/>
      <c r="J6" s="499"/>
      <c r="K6" s="500"/>
      <c r="P6" s="185"/>
      <c r="R6" s="407"/>
    </row>
    <row r="7" spans="1:21" s="69" customFormat="1" ht="15.75" customHeight="1" x14ac:dyDescent="0.25">
      <c r="A7" s="157"/>
      <c r="B7" s="493" t="s">
        <v>530</v>
      </c>
      <c r="C7" s="420"/>
      <c r="D7" s="420"/>
      <c r="E7" s="420"/>
      <c r="F7" s="420"/>
      <c r="G7" s="420"/>
      <c r="H7" s="420"/>
      <c r="I7" s="420"/>
      <c r="J7" s="420"/>
      <c r="K7" s="494"/>
      <c r="P7" s="185"/>
      <c r="R7" s="407"/>
    </row>
    <row r="8" spans="1:21" s="69" customFormat="1" ht="15.75" customHeight="1" x14ac:dyDescent="0.25">
      <c r="A8" s="157"/>
      <c r="B8" s="495" t="s">
        <v>531</v>
      </c>
      <c r="C8" s="421"/>
      <c r="D8" s="421"/>
      <c r="E8" s="421"/>
      <c r="F8" s="421"/>
      <c r="G8" s="421"/>
      <c r="H8" s="421"/>
      <c r="I8" s="421"/>
      <c r="J8" s="421"/>
      <c r="K8" s="496"/>
      <c r="P8" s="185"/>
      <c r="R8" s="407"/>
    </row>
    <row r="9" spans="1:21" ht="42" customHeight="1" x14ac:dyDescent="0.25">
      <c r="B9" s="414" t="s">
        <v>0</v>
      </c>
      <c r="C9" s="415" t="s">
        <v>42</v>
      </c>
      <c r="D9" s="415" t="s">
        <v>43</v>
      </c>
      <c r="E9" s="415" t="s">
        <v>40</v>
      </c>
      <c r="F9" s="415" t="s">
        <v>44</v>
      </c>
      <c r="G9" s="416" t="s">
        <v>39</v>
      </c>
      <c r="H9" s="417" t="s">
        <v>538</v>
      </c>
      <c r="I9" s="418" t="s">
        <v>540</v>
      </c>
      <c r="J9" s="416" t="s">
        <v>46</v>
      </c>
      <c r="K9" s="462" t="s">
        <v>539</v>
      </c>
      <c r="M9" s="2" t="s">
        <v>544</v>
      </c>
      <c r="O9" s="2" t="s">
        <v>542</v>
      </c>
      <c r="Q9" s="2" t="s">
        <v>532</v>
      </c>
      <c r="R9" s="407" t="s">
        <v>540</v>
      </c>
      <c r="S9" s="2" t="s">
        <v>541</v>
      </c>
      <c r="U9" s="2" t="s">
        <v>769</v>
      </c>
    </row>
    <row r="10" spans="1:21" x14ac:dyDescent="0.25">
      <c r="B10" s="143" t="s">
        <v>213</v>
      </c>
      <c r="C10" s="144" t="s">
        <v>311</v>
      </c>
      <c r="D10" s="144" t="s">
        <v>264</v>
      </c>
      <c r="E10" s="144" t="s">
        <v>264</v>
      </c>
      <c r="F10" s="144" t="s">
        <v>264</v>
      </c>
      <c r="G10" s="338" t="str">
        <f>B10&amp;"."&amp;C10&amp;"."&amp;D10&amp;"."&amp;E10&amp;"."&amp;F10</f>
        <v>3.0.00.00.00</v>
      </c>
      <c r="H10" s="4" t="s">
        <v>47</v>
      </c>
      <c r="I10" s="192" t="str">
        <f t="shared" ref="I10:I18" si="0">IF(J10&lt;J11,"S","A")</f>
        <v>S</v>
      </c>
      <c r="J10" s="259">
        <f t="shared" ref="J10:J11" si="1">IF( (VALUE(F10) &gt; 0), 5,IF( (VALUE(E10) &gt; 0), 4,IF( (VALUE(D10) &gt; 0), 3,IF( (VALUE(C10) &gt; 0), 2,1))))</f>
        <v>1</v>
      </c>
      <c r="K10" s="463" t="s">
        <v>48</v>
      </c>
      <c r="M10" s="2" t="str">
        <f>B10&amp;"."&amp;C10&amp;"."&amp;D10&amp;"."&amp;E10&amp;"."&amp;F10</f>
        <v>3.0.00.00.00</v>
      </c>
      <c r="N10" s="2" t="str">
        <f>SUBSTITUTE(M10,".","")</f>
        <v>30000000</v>
      </c>
      <c r="O10" s="2" t="b">
        <f>N10=P10</f>
        <v>1</v>
      </c>
      <c r="P10" s="186" t="str">
        <f t="shared" ref="P10:P73" si="2">TRIM(SUBSTITUTE(TEXT(G10,"00000000"),".",""))</f>
        <v>30000000</v>
      </c>
      <c r="R10" s="407" t="str">
        <f>IF(IFERROR(SEARCH("Último",K10),0)&gt;0,"A","S")</f>
        <v>S</v>
      </c>
      <c r="S10" s="2" t="b">
        <f>R10=I10</f>
        <v>1</v>
      </c>
      <c r="U10" s="2" t="str">
        <f>G10&amp;" - "&amp;H10</f>
        <v>3.0.00.00.00 - DESPESAS CORRENTES</v>
      </c>
    </row>
    <row r="11" spans="1:21" x14ac:dyDescent="0.25">
      <c r="B11" s="146" t="s">
        <v>213</v>
      </c>
      <c r="C11" s="147" t="s">
        <v>314</v>
      </c>
      <c r="D11" s="147" t="s">
        <v>264</v>
      </c>
      <c r="E11" s="147" t="s">
        <v>264</v>
      </c>
      <c r="F11" s="147" t="s">
        <v>264</v>
      </c>
      <c r="G11" s="339" t="str">
        <f t="shared" ref="G11:G74" si="3">B11&amp;"."&amp;C11&amp;"."&amp;D11&amp;"."&amp;E11&amp;"."&amp;F11</f>
        <v>3.1.00.00.00</v>
      </c>
      <c r="H11" s="5" t="s">
        <v>49</v>
      </c>
      <c r="I11" s="193" t="str">
        <f t="shared" si="0"/>
        <v>S</v>
      </c>
      <c r="J11" s="260">
        <f t="shared" si="1"/>
        <v>2</v>
      </c>
      <c r="K11" s="464" t="s">
        <v>50</v>
      </c>
      <c r="M11" s="69" t="str">
        <f t="shared" ref="M11:M74" si="4">B11&amp;"."&amp;C11&amp;"."&amp;D11&amp;"."&amp;E11&amp;"."&amp;F11</f>
        <v>3.1.00.00.00</v>
      </c>
      <c r="N11" s="69" t="str">
        <f t="shared" ref="N11:N74" si="5">SUBSTITUTE(M11,".","")</f>
        <v>31000000</v>
      </c>
      <c r="O11" s="69" t="b">
        <f t="shared" ref="O11:O74" si="6">N11=P11</f>
        <v>1</v>
      </c>
      <c r="P11" s="186" t="str">
        <f t="shared" si="2"/>
        <v>31000000</v>
      </c>
      <c r="R11" s="407" t="str">
        <f t="shared" ref="R11:R74" si="7">IF(IFERROR(SEARCH("Último",K11),0)&gt;0,"A","S")</f>
        <v>S</v>
      </c>
      <c r="S11" s="2" t="b">
        <f t="shared" ref="S11:S74" si="8">R11=I11</f>
        <v>1</v>
      </c>
      <c r="U11" s="69" t="str">
        <f t="shared" ref="U11:U74" si="9">G11&amp;" - "&amp;H11</f>
        <v>3.1.00.00.00 - PESSOAL E ENCARGOS SOCIAIS</v>
      </c>
    </row>
    <row r="12" spans="1:21" x14ac:dyDescent="0.25">
      <c r="B12" s="149" t="s">
        <v>213</v>
      </c>
      <c r="C12" s="150" t="s">
        <v>314</v>
      </c>
      <c r="D12" s="150" t="s">
        <v>215</v>
      </c>
      <c r="E12" s="150" t="s">
        <v>264</v>
      </c>
      <c r="F12" s="150" t="s">
        <v>264</v>
      </c>
      <c r="G12" s="340" t="str">
        <f t="shared" si="3"/>
        <v>3.1.30.00.00</v>
      </c>
      <c r="H12" s="51" t="s">
        <v>52</v>
      </c>
      <c r="I12" s="194" t="str">
        <f t="shared" si="0"/>
        <v>S</v>
      </c>
      <c r="J12" s="261">
        <f>IF( (VALUE(F12) &gt; 0), 5,IF( (VALUE(E12) &gt; 0), 4,IF( (VALUE(D12) &gt; 0), 3,IF( (VALUE(C12) &gt; 0), 2,1))))</f>
        <v>3</v>
      </c>
      <c r="K12" s="137" t="s">
        <v>525</v>
      </c>
      <c r="M12" s="69" t="str">
        <f t="shared" si="4"/>
        <v>3.1.30.00.00</v>
      </c>
      <c r="N12" s="69" t="str">
        <f t="shared" si="5"/>
        <v>31300000</v>
      </c>
      <c r="O12" s="69" t="b">
        <f t="shared" si="6"/>
        <v>1</v>
      </c>
      <c r="P12" s="186" t="str">
        <f t="shared" si="2"/>
        <v>31300000</v>
      </c>
      <c r="R12" s="407" t="str">
        <f t="shared" si="7"/>
        <v>S</v>
      </c>
      <c r="S12" s="2" t="b">
        <f t="shared" si="8"/>
        <v>1</v>
      </c>
      <c r="U12" s="69" t="str">
        <f t="shared" si="9"/>
        <v>3.1.30.00.00 - TRANSFERÊNCIAS A ESTADOS E AO DISTRITO FEDERAL</v>
      </c>
    </row>
    <row r="13" spans="1:21" x14ac:dyDescent="0.25">
      <c r="B13" s="380" t="s">
        <v>213</v>
      </c>
      <c r="C13" s="318" t="s">
        <v>314</v>
      </c>
      <c r="D13" s="318" t="s">
        <v>215</v>
      </c>
      <c r="E13" s="318" t="s">
        <v>241</v>
      </c>
      <c r="F13" s="318" t="s">
        <v>264</v>
      </c>
      <c r="G13" s="341" t="str">
        <f t="shared" si="3"/>
        <v>3.1.30.41.00</v>
      </c>
      <c r="H13" s="83" t="s">
        <v>32</v>
      </c>
      <c r="I13" s="195" t="str">
        <f t="shared" si="0"/>
        <v>A</v>
      </c>
      <c r="J13" s="262">
        <f t="shared" ref="J13:J76" si="10">IF( (VALUE(F13) &gt; 0), 5,IF( (VALUE(E13) &gt; 0), 4,IF( (VALUE(D13) &gt; 0), 3,IF( (VALUE(C13) &gt; 0), 2,1))))</f>
        <v>4</v>
      </c>
      <c r="K13" s="465" t="s">
        <v>53</v>
      </c>
      <c r="M13" s="69" t="str">
        <f t="shared" si="4"/>
        <v>3.1.30.41.00</v>
      </c>
      <c r="N13" s="69" t="str">
        <f t="shared" si="5"/>
        <v>31304100</v>
      </c>
      <c r="O13" s="69" t="b">
        <f t="shared" si="6"/>
        <v>1</v>
      </c>
      <c r="P13" s="186" t="str">
        <f t="shared" si="2"/>
        <v>31304100</v>
      </c>
      <c r="R13" s="407" t="str">
        <f t="shared" si="7"/>
        <v>A</v>
      </c>
      <c r="S13" s="2" t="b">
        <f t="shared" si="8"/>
        <v>1</v>
      </c>
      <c r="U13" s="69" t="str">
        <f t="shared" si="9"/>
        <v>3.1.30.41.00 - CONTRIBUIÇÕES</v>
      </c>
    </row>
    <row r="14" spans="1:21" x14ac:dyDescent="0.25">
      <c r="B14" s="149" t="s">
        <v>213</v>
      </c>
      <c r="C14" s="150" t="s">
        <v>314</v>
      </c>
      <c r="D14" s="150" t="s">
        <v>287</v>
      </c>
      <c r="E14" s="150" t="s">
        <v>264</v>
      </c>
      <c r="F14" s="150" t="s">
        <v>264</v>
      </c>
      <c r="G14" s="340" t="str">
        <f t="shared" si="3"/>
        <v>3.1.70.00.00</v>
      </c>
      <c r="H14" s="51" t="s">
        <v>548</v>
      </c>
      <c r="I14" s="194" t="str">
        <f t="shared" si="0"/>
        <v>S</v>
      </c>
      <c r="J14" s="261">
        <f t="shared" si="10"/>
        <v>3</v>
      </c>
      <c r="K14" s="137" t="s">
        <v>57</v>
      </c>
      <c r="M14" s="69" t="str">
        <f t="shared" si="4"/>
        <v>3.1.70.00.00</v>
      </c>
      <c r="N14" s="69" t="str">
        <f t="shared" si="5"/>
        <v>31700000</v>
      </c>
      <c r="O14" s="69" t="b">
        <f t="shared" si="6"/>
        <v>1</v>
      </c>
      <c r="P14" s="186" t="str">
        <f t="shared" si="2"/>
        <v>31700000</v>
      </c>
      <c r="R14" s="407" t="str">
        <f t="shared" si="7"/>
        <v>S</v>
      </c>
      <c r="S14" s="2" t="b">
        <f t="shared" si="8"/>
        <v>1</v>
      </c>
      <c r="U14" s="69" t="str">
        <f t="shared" si="9"/>
        <v>3.1.70.00.00 - TRANSFERENCIA A INSTITUICÕES MULTIGOVERNAMENTAIS</v>
      </c>
    </row>
    <row r="15" spans="1:21" x14ac:dyDescent="0.25">
      <c r="B15" s="380" t="s">
        <v>213</v>
      </c>
      <c r="C15" s="318" t="s">
        <v>314</v>
      </c>
      <c r="D15" s="318" t="s">
        <v>287</v>
      </c>
      <c r="E15" s="318" t="s">
        <v>241</v>
      </c>
      <c r="F15" s="318" t="s">
        <v>264</v>
      </c>
      <c r="G15" s="341" t="str">
        <f t="shared" si="3"/>
        <v>3.1.70.41.00</v>
      </c>
      <c r="H15" s="46" t="s">
        <v>549</v>
      </c>
      <c r="I15" s="196" t="str">
        <f t="shared" si="0"/>
        <v>A</v>
      </c>
      <c r="J15" s="263">
        <f t="shared" si="10"/>
        <v>4</v>
      </c>
      <c r="K15" s="465" t="s">
        <v>53</v>
      </c>
      <c r="M15" s="69" t="str">
        <f t="shared" si="4"/>
        <v>3.1.70.41.00</v>
      </c>
      <c r="N15" s="69" t="str">
        <f t="shared" si="5"/>
        <v>31704100</v>
      </c>
      <c r="O15" s="69" t="b">
        <f t="shared" si="6"/>
        <v>1</v>
      </c>
      <c r="P15" s="186" t="str">
        <f t="shared" si="2"/>
        <v>31704100</v>
      </c>
      <c r="R15" s="407" t="str">
        <f t="shared" si="7"/>
        <v>A</v>
      </c>
      <c r="S15" s="2" t="b">
        <f t="shared" si="8"/>
        <v>1</v>
      </c>
      <c r="U15" s="69" t="str">
        <f t="shared" si="9"/>
        <v>3.1.70.41.00 - CONTRIBUICÕES</v>
      </c>
    </row>
    <row r="16" spans="1:21" x14ac:dyDescent="0.25">
      <c r="B16" s="381" t="s">
        <v>213</v>
      </c>
      <c r="C16" s="319" t="s">
        <v>314</v>
      </c>
      <c r="D16" s="319" t="s">
        <v>288</v>
      </c>
      <c r="E16" s="319" t="s">
        <v>264</v>
      </c>
      <c r="F16" s="319" t="s">
        <v>264</v>
      </c>
      <c r="G16" s="342" t="str">
        <f t="shared" si="3"/>
        <v>3.1.71.00.00</v>
      </c>
      <c r="H16" s="70" t="s">
        <v>550</v>
      </c>
      <c r="I16" s="197" t="str">
        <f t="shared" si="0"/>
        <v>S</v>
      </c>
      <c r="J16" s="264">
        <f t="shared" si="10"/>
        <v>3</v>
      </c>
      <c r="K16" s="466" t="s">
        <v>57</v>
      </c>
      <c r="M16" s="69" t="str">
        <f t="shared" si="4"/>
        <v>3.1.71.00.00</v>
      </c>
      <c r="N16" s="69" t="str">
        <f t="shared" si="5"/>
        <v>31710000</v>
      </c>
      <c r="O16" s="69" t="b">
        <f t="shared" si="6"/>
        <v>1</v>
      </c>
      <c r="P16" s="186" t="str">
        <f t="shared" si="2"/>
        <v>31710000</v>
      </c>
      <c r="R16" s="407" t="str">
        <f t="shared" si="7"/>
        <v>S</v>
      </c>
      <c r="S16" s="2" t="b">
        <f t="shared" si="8"/>
        <v>1</v>
      </c>
      <c r="U16" s="69" t="str">
        <f t="shared" si="9"/>
        <v>3.1.71.00.00 - TRANSFERÊNCIAS A CONSÓRCIOS PÚBLICOS MEDIANTE CONTRATO DE RATEIO</v>
      </c>
    </row>
    <row r="17" spans="1:21" s="69" customFormat="1" x14ac:dyDescent="0.25">
      <c r="A17" s="157"/>
      <c r="B17" s="134">
        <v>3</v>
      </c>
      <c r="C17" s="110" t="s">
        <v>314</v>
      </c>
      <c r="D17" s="110" t="s">
        <v>288</v>
      </c>
      <c r="E17" s="110" t="s">
        <v>287</v>
      </c>
      <c r="F17" s="110" t="s">
        <v>264</v>
      </c>
      <c r="G17" s="343" t="str">
        <f t="shared" si="3"/>
        <v>3.1.71.70.00</v>
      </c>
      <c r="H17" s="111" t="s">
        <v>346</v>
      </c>
      <c r="I17" s="198" t="str">
        <f t="shared" si="0"/>
        <v>A</v>
      </c>
      <c r="J17" s="265">
        <f t="shared" si="10"/>
        <v>4</v>
      </c>
      <c r="K17" s="467" t="s">
        <v>53</v>
      </c>
      <c r="M17" s="69" t="str">
        <f t="shared" si="4"/>
        <v>3.1.71.70.00</v>
      </c>
      <c r="N17" s="69" t="str">
        <f t="shared" si="5"/>
        <v>31717000</v>
      </c>
      <c r="O17" s="69" t="b">
        <f t="shared" si="6"/>
        <v>1</v>
      </c>
      <c r="P17" s="186" t="str">
        <f t="shared" si="2"/>
        <v>31717000</v>
      </c>
      <c r="R17" s="407" t="str">
        <f t="shared" si="7"/>
        <v>A</v>
      </c>
      <c r="S17" s="69" t="b">
        <f t="shared" si="8"/>
        <v>1</v>
      </c>
      <c r="U17" s="69" t="str">
        <f t="shared" si="9"/>
        <v>3.1.71.70.00 - RATEIO PELA PARTICIPAÇÃO EM CONSÓRCIO PÚBLICO</v>
      </c>
    </row>
    <row r="18" spans="1:21" ht="30" x14ac:dyDescent="0.25">
      <c r="B18" s="382" t="s">
        <v>213</v>
      </c>
      <c r="C18" s="320" t="s">
        <v>314</v>
      </c>
      <c r="D18" s="320" t="s">
        <v>290</v>
      </c>
      <c r="E18" s="320" t="s">
        <v>264</v>
      </c>
      <c r="F18" s="320" t="s">
        <v>264</v>
      </c>
      <c r="G18" s="344" t="str">
        <f t="shared" si="3"/>
        <v>3.1.73.00.00</v>
      </c>
      <c r="H18" s="86" t="s">
        <v>55</v>
      </c>
      <c r="I18" s="199" t="str">
        <f t="shared" si="0"/>
        <v>S</v>
      </c>
      <c r="J18" s="266">
        <f t="shared" si="10"/>
        <v>3</v>
      </c>
      <c r="K18" s="468" t="s">
        <v>57</v>
      </c>
      <c r="M18" s="69" t="str">
        <f t="shared" si="4"/>
        <v>3.1.73.00.00</v>
      </c>
      <c r="N18" s="69" t="str">
        <f t="shared" si="5"/>
        <v>31730000</v>
      </c>
      <c r="O18" s="69" t="b">
        <f t="shared" si="6"/>
        <v>1</v>
      </c>
      <c r="P18" s="186" t="str">
        <f t="shared" si="2"/>
        <v>31730000</v>
      </c>
      <c r="R18" s="407" t="str">
        <f t="shared" si="7"/>
        <v>S</v>
      </c>
      <c r="S18" s="2" t="b">
        <f t="shared" si="8"/>
        <v>1</v>
      </c>
      <c r="U18" s="69" t="str">
        <f t="shared" si="9"/>
        <v>3.1.73.00.00 - TRANSFERÊNCIAS A CONSÓRCIOS PÚBLICOS MEDIANTE CONTRATO DE RATEIO À CONTA DE RECURSOS DE QUE TRATAM OS §§ 1º E 2º DO ART. 24 DA LEI COMPLEMENTAR Nº 141, DE 2012.</v>
      </c>
    </row>
    <row r="19" spans="1:21" s="69" customFormat="1" x14ac:dyDescent="0.25">
      <c r="A19" s="157"/>
      <c r="B19" s="134">
        <v>3</v>
      </c>
      <c r="C19" s="110" t="s">
        <v>314</v>
      </c>
      <c r="D19" s="110" t="s">
        <v>290</v>
      </c>
      <c r="E19" s="110" t="s">
        <v>287</v>
      </c>
      <c r="F19" s="110" t="s">
        <v>264</v>
      </c>
      <c r="G19" s="343" t="str">
        <f t="shared" si="3"/>
        <v>3.1.73.70.00</v>
      </c>
      <c r="H19" s="111" t="s">
        <v>346</v>
      </c>
      <c r="I19" s="198" t="str">
        <f>IF(J19&lt;J20,"S","A")</f>
        <v>A</v>
      </c>
      <c r="J19" s="265">
        <f t="shared" si="10"/>
        <v>4</v>
      </c>
      <c r="K19" s="467" t="s">
        <v>53</v>
      </c>
      <c r="M19" s="69" t="str">
        <f t="shared" si="4"/>
        <v>3.1.73.70.00</v>
      </c>
      <c r="N19" s="69" t="str">
        <f t="shared" si="5"/>
        <v>31737000</v>
      </c>
      <c r="O19" s="69" t="b">
        <f t="shared" si="6"/>
        <v>1</v>
      </c>
      <c r="P19" s="186" t="str">
        <f t="shared" si="2"/>
        <v>31737000</v>
      </c>
      <c r="R19" s="407" t="str">
        <f t="shared" si="7"/>
        <v>A</v>
      </c>
      <c r="S19" s="69" t="b">
        <f t="shared" si="8"/>
        <v>1</v>
      </c>
      <c r="U19" s="69" t="str">
        <f t="shared" si="9"/>
        <v>3.1.73.70.00 - RATEIO PELA PARTICIPAÇÃO EM CONSÓRCIO PÚBLICO</v>
      </c>
    </row>
    <row r="20" spans="1:21" s="69" customFormat="1" x14ac:dyDescent="0.25">
      <c r="A20" s="157"/>
      <c r="B20" s="134">
        <v>3</v>
      </c>
      <c r="C20" s="110" t="s">
        <v>314</v>
      </c>
      <c r="D20" s="110" t="s">
        <v>290</v>
      </c>
      <c r="E20" s="110" t="s">
        <v>263</v>
      </c>
      <c r="F20" s="110" t="s">
        <v>264</v>
      </c>
      <c r="G20" s="343" t="str">
        <f t="shared" si="3"/>
        <v>3.1.73.92.00</v>
      </c>
      <c r="H20" s="111" t="s">
        <v>88</v>
      </c>
      <c r="I20" s="198" t="str">
        <f t="shared" ref="I20:I83" si="11">IF(J20&lt;J21,"S","A")</f>
        <v>A</v>
      </c>
      <c r="J20" s="265">
        <f t="shared" si="10"/>
        <v>4</v>
      </c>
      <c r="K20" s="467" t="s">
        <v>53</v>
      </c>
      <c r="M20" s="69" t="str">
        <f t="shared" si="4"/>
        <v>3.1.73.92.00</v>
      </c>
      <c r="N20" s="69" t="str">
        <f t="shared" si="5"/>
        <v>31739200</v>
      </c>
      <c r="O20" s="69" t="b">
        <f t="shared" si="6"/>
        <v>1</v>
      </c>
      <c r="P20" s="186" t="str">
        <f t="shared" si="2"/>
        <v>31739200</v>
      </c>
      <c r="R20" s="407" t="str">
        <f t="shared" si="7"/>
        <v>A</v>
      </c>
      <c r="S20" s="69" t="b">
        <f t="shared" si="8"/>
        <v>1</v>
      </c>
      <c r="U20" s="69" t="str">
        <f t="shared" si="9"/>
        <v>3.1.73.92.00 - DESPESAS DE EXERCÍCIOS ANTERIORES</v>
      </c>
    </row>
    <row r="21" spans="1:21" ht="30" x14ac:dyDescent="0.25">
      <c r="B21" s="383" t="s">
        <v>213</v>
      </c>
      <c r="C21" s="321" t="s">
        <v>314</v>
      </c>
      <c r="D21" s="321" t="s">
        <v>291</v>
      </c>
      <c r="E21" s="321" t="s">
        <v>264</v>
      </c>
      <c r="F21" s="321" t="s">
        <v>264</v>
      </c>
      <c r="G21" s="345" t="str">
        <f t="shared" si="3"/>
        <v>3.1.74.00.00</v>
      </c>
      <c r="H21" s="87" t="s">
        <v>56</v>
      </c>
      <c r="I21" s="200" t="str">
        <f t="shared" si="11"/>
        <v>S</v>
      </c>
      <c r="J21" s="267">
        <f t="shared" si="10"/>
        <v>3</v>
      </c>
      <c r="K21" s="468" t="s">
        <v>57</v>
      </c>
      <c r="M21" s="69" t="str">
        <f t="shared" si="4"/>
        <v>3.1.74.00.00</v>
      </c>
      <c r="N21" s="69" t="str">
        <f t="shared" si="5"/>
        <v>31740000</v>
      </c>
      <c r="O21" s="69" t="b">
        <f t="shared" si="6"/>
        <v>1</v>
      </c>
      <c r="P21" s="186" t="str">
        <f t="shared" si="2"/>
        <v>31740000</v>
      </c>
      <c r="R21" s="407" t="str">
        <f t="shared" si="7"/>
        <v>S</v>
      </c>
      <c r="S21" s="2" t="b">
        <f t="shared" si="8"/>
        <v>1</v>
      </c>
      <c r="U21" s="69" t="str">
        <f t="shared" si="9"/>
        <v>3.1.74.00.00 - TRANSFERÊNCIAS A CONSÓRCIOS PÚBLICOS MEDIANTE CONTRATO DE RATEIO À CONTA DE RECURSOS DE QUE TRATA O ART. 25 DA LEI COMPLEMENTAR Nº 141, DE 2012.</v>
      </c>
    </row>
    <row r="22" spans="1:21" s="69" customFormat="1" x14ac:dyDescent="0.25">
      <c r="A22" s="157"/>
      <c r="B22" s="134">
        <v>3</v>
      </c>
      <c r="C22" s="110" t="s">
        <v>314</v>
      </c>
      <c r="D22" s="110" t="s">
        <v>291</v>
      </c>
      <c r="E22" s="110" t="s">
        <v>287</v>
      </c>
      <c r="F22" s="110" t="s">
        <v>264</v>
      </c>
      <c r="G22" s="343" t="str">
        <f t="shared" si="3"/>
        <v>3.1.74.70.00</v>
      </c>
      <c r="H22" s="111" t="s">
        <v>346</v>
      </c>
      <c r="I22" s="198" t="str">
        <f t="shared" si="11"/>
        <v>A</v>
      </c>
      <c r="J22" s="265">
        <f t="shared" si="10"/>
        <v>4</v>
      </c>
      <c r="K22" s="467" t="s">
        <v>53</v>
      </c>
      <c r="M22" s="69" t="str">
        <f t="shared" si="4"/>
        <v>3.1.74.70.00</v>
      </c>
      <c r="N22" s="69" t="str">
        <f t="shared" si="5"/>
        <v>31747000</v>
      </c>
      <c r="O22" s="69" t="b">
        <f t="shared" si="6"/>
        <v>1</v>
      </c>
      <c r="P22" s="186" t="str">
        <f t="shared" si="2"/>
        <v>31747000</v>
      </c>
      <c r="R22" s="407" t="str">
        <f t="shared" si="7"/>
        <v>A</v>
      </c>
      <c r="S22" s="69" t="b">
        <f t="shared" si="8"/>
        <v>1</v>
      </c>
      <c r="U22" s="69" t="str">
        <f t="shared" si="9"/>
        <v>3.1.74.70.00 - RATEIO PELA PARTICIPAÇÃO EM CONSÓRCIO PÚBLICO</v>
      </c>
    </row>
    <row r="23" spans="1:21" s="69" customFormat="1" x14ac:dyDescent="0.25">
      <c r="A23" s="157"/>
      <c r="B23" s="134">
        <v>3</v>
      </c>
      <c r="C23" s="110" t="s">
        <v>314</v>
      </c>
      <c r="D23" s="110" t="s">
        <v>291</v>
      </c>
      <c r="E23" s="110" t="s">
        <v>263</v>
      </c>
      <c r="F23" s="110" t="s">
        <v>264</v>
      </c>
      <c r="G23" s="343" t="str">
        <f t="shared" si="3"/>
        <v>3.1.74.92.00</v>
      </c>
      <c r="H23" s="111" t="s">
        <v>88</v>
      </c>
      <c r="I23" s="198" t="str">
        <f t="shared" si="11"/>
        <v>A</v>
      </c>
      <c r="J23" s="265">
        <f t="shared" si="10"/>
        <v>4</v>
      </c>
      <c r="K23" s="467" t="s">
        <v>53</v>
      </c>
      <c r="M23" s="69" t="str">
        <f t="shared" si="4"/>
        <v>3.1.74.92.00</v>
      </c>
      <c r="N23" s="69" t="str">
        <f t="shared" si="5"/>
        <v>31749200</v>
      </c>
      <c r="O23" s="69" t="b">
        <f t="shared" si="6"/>
        <v>1</v>
      </c>
      <c r="P23" s="186" t="str">
        <f t="shared" si="2"/>
        <v>31749200</v>
      </c>
      <c r="R23" s="407" t="str">
        <f t="shared" si="7"/>
        <v>A</v>
      </c>
      <c r="S23" s="69" t="b">
        <f t="shared" si="8"/>
        <v>1</v>
      </c>
      <c r="U23" s="69" t="str">
        <f t="shared" si="9"/>
        <v>3.1.74.92.00 - DESPESAS DE EXERCÍCIOS ANTERIORES</v>
      </c>
    </row>
    <row r="24" spans="1:21" x14ac:dyDescent="0.25">
      <c r="B24" s="149" t="s">
        <v>213</v>
      </c>
      <c r="C24" s="150" t="s">
        <v>314</v>
      </c>
      <c r="D24" s="150" t="s">
        <v>296</v>
      </c>
      <c r="E24" s="150" t="s">
        <v>264</v>
      </c>
      <c r="F24" s="150" t="s">
        <v>264</v>
      </c>
      <c r="G24" s="340" t="str">
        <f t="shared" si="3"/>
        <v>3.1.80.00.00</v>
      </c>
      <c r="H24" s="51" t="s">
        <v>37</v>
      </c>
      <c r="I24" s="194" t="str">
        <f t="shared" si="11"/>
        <v>S</v>
      </c>
      <c r="J24" s="261">
        <f t="shared" si="10"/>
        <v>3</v>
      </c>
      <c r="K24" s="137" t="s">
        <v>57</v>
      </c>
      <c r="M24" s="69" t="str">
        <f t="shared" si="4"/>
        <v>3.1.80.00.00</v>
      </c>
      <c r="N24" s="69" t="str">
        <f t="shared" si="5"/>
        <v>31800000</v>
      </c>
      <c r="O24" s="69" t="b">
        <f t="shared" si="6"/>
        <v>1</v>
      </c>
      <c r="P24" s="186" t="str">
        <f t="shared" si="2"/>
        <v>31800000</v>
      </c>
      <c r="R24" s="407" t="str">
        <f t="shared" si="7"/>
        <v>S</v>
      </c>
      <c r="S24" s="2" t="b">
        <f t="shared" si="8"/>
        <v>1</v>
      </c>
      <c r="U24" s="69" t="str">
        <f t="shared" si="9"/>
        <v>3.1.80.00.00 - TRANSFERÊNCIAS AO EXTERIOR</v>
      </c>
    </row>
    <row r="25" spans="1:21" x14ac:dyDescent="0.25">
      <c r="B25" s="380" t="s">
        <v>213</v>
      </c>
      <c r="C25" s="318" t="s">
        <v>314</v>
      </c>
      <c r="D25" s="318" t="s">
        <v>296</v>
      </c>
      <c r="E25" s="318" t="s">
        <v>218</v>
      </c>
      <c r="F25" s="318" t="s">
        <v>264</v>
      </c>
      <c r="G25" s="341" t="str">
        <f t="shared" si="3"/>
        <v>3.1.80.04.00</v>
      </c>
      <c r="H25" s="46" t="s">
        <v>58</v>
      </c>
      <c r="I25" s="196" t="str">
        <f t="shared" si="11"/>
        <v>A</v>
      </c>
      <c r="J25" s="263">
        <f t="shared" si="10"/>
        <v>4</v>
      </c>
      <c r="K25" s="465" t="s">
        <v>53</v>
      </c>
      <c r="M25" s="69" t="str">
        <f t="shared" si="4"/>
        <v>3.1.80.04.00</v>
      </c>
      <c r="N25" s="69" t="str">
        <f t="shared" si="5"/>
        <v>31800400</v>
      </c>
      <c r="O25" s="69" t="b">
        <f t="shared" si="6"/>
        <v>1</v>
      </c>
      <c r="P25" s="186" t="str">
        <f t="shared" si="2"/>
        <v>31800400</v>
      </c>
      <c r="R25" s="407" t="str">
        <f t="shared" si="7"/>
        <v>A</v>
      </c>
      <c r="S25" s="2" t="b">
        <f t="shared" si="8"/>
        <v>1</v>
      </c>
      <c r="U25" s="69" t="str">
        <f t="shared" si="9"/>
        <v>3.1.80.04.00 - CONTRATAÇÃO POR TEMPO DETERMINADO</v>
      </c>
    </row>
    <row r="26" spans="1:21" x14ac:dyDescent="0.25">
      <c r="B26" s="149" t="s">
        <v>213</v>
      </c>
      <c r="C26" s="150" t="s">
        <v>314</v>
      </c>
      <c r="D26" s="150" t="s">
        <v>214</v>
      </c>
      <c r="E26" s="150" t="s">
        <v>264</v>
      </c>
      <c r="F26" s="150" t="s">
        <v>264</v>
      </c>
      <c r="G26" s="340" t="str">
        <f t="shared" si="3"/>
        <v>3.1.90.00.00</v>
      </c>
      <c r="H26" s="51" t="s">
        <v>59</v>
      </c>
      <c r="I26" s="194" t="str">
        <f t="shared" si="11"/>
        <v>S</v>
      </c>
      <c r="J26" s="261">
        <f t="shared" si="10"/>
        <v>3</v>
      </c>
      <c r="K26" s="137" t="s">
        <v>57</v>
      </c>
      <c r="M26" s="69" t="str">
        <f t="shared" si="4"/>
        <v>3.1.90.00.00</v>
      </c>
      <c r="N26" s="69" t="str">
        <f t="shared" si="5"/>
        <v>31900000</v>
      </c>
      <c r="O26" s="69" t="b">
        <f t="shared" si="6"/>
        <v>1</v>
      </c>
      <c r="P26" s="186" t="str">
        <f t="shared" si="2"/>
        <v>31900000</v>
      </c>
      <c r="R26" s="407" t="str">
        <f t="shared" si="7"/>
        <v>S</v>
      </c>
      <c r="S26" s="2" t="b">
        <f t="shared" si="8"/>
        <v>1</v>
      </c>
      <c r="U26" s="69" t="str">
        <f t="shared" si="9"/>
        <v>3.1.90.00.00 - APLICAÇÕES DIRETAS</v>
      </c>
    </row>
    <row r="27" spans="1:21" x14ac:dyDescent="0.25">
      <c r="B27" s="384" t="s">
        <v>213</v>
      </c>
      <c r="C27" s="322" t="s">
        <v>314</v>
      </c>
      <c r="D27" s="322" t="s">
        <v>214</v>
      </c>
      <c r="E27" s="322" t="s">
        <v>251</v>
      </c>
      <c r="F27" s="322" t="s">
        <v>264</v>
      </c>
      <c r="G27" s="346" t="str">
        <f t="shared" si="3"/>
        <v>3.1.90.01.00</v>
      </c>
      <c r="H27" s="163" t="s">
        <v>89</v>
      </c>
      <c r="I27" s="201" t="str">
        <f t="shared" si="11"/>
        <v>S</v>
      </c>
      <c r="J27" s="268">
        <f t="shared" si="10"/>
        <v>4</v>
      </c>
      <c r="K27" s="469" t="s">
        <v>60</v>
      </c>
      <c r="M27" s="69" t="str">
        <f t="shared" si="4"/>
        <v>3.1.90.01.00</v>
      </c>
      <c r="N27" s="69" t="str">
        <f t="shared" si="5"/>
        <v>31900100</v>
      </c>
      <c r="O27" s="69" t="b">
        <f t="shared" si="6"/>
        <v>1</v>
      </c>
      <c r="P27" s="186" t="str">
        <f t="shared" si="2"/>
        <v>31900100</v>
      </c>
      <c r="R27" s="407" t="str">
        <f t="shared" si="7"/>
        <v>S</v>
      </c>
      <c r="S27" s="2" t="b">
        <f t="shared" si="8"/>
        <v>1</v>
      </c>
      <c r="U27" s="69" t="str">
        <f t="shared" si="9"/>
        <v>3.1.90.01.00 - APOSENTADORIAS, RESERVA REMUNERADA E REFORMAS</v>
      </c>
    </row>
    <row r="28" spans="1:21" x14ac:dyDescent="0.25">
      <c r="B28" s="188" t="s">
        <v>213</v>
      </c>
      <c r="C28" s="189" t="s">
        <v>314</v>
      </c>
      <c r="D28" s="189" t="s">
        <v>214</v>
      </c>
      <c r="E28" s="189" t="s">
        <v>251</v>
      </c>
      <c r="F28" s="189" t="s">
        <v>251</v>
      </c>
      <c r="G28" s="347" t="str">
        <f t="shared" si="3"/>
        <v>3.1.90.01.01</v>
      </c>
      <c r="H28" s="61" t="s">
        <v>22</v>
      </c>
      <c r="I28" s="202" t="str">
        <f t="shared" si="11"/>
        <v>A</v>
      </c>
      <c r="J28" s="269">
        <f t="shared" si="10"/>
        <v>5</v>
      </c>
      <c r="K28" s="470" t="s">
        <v>61</v>
      </c>
      <c r="M28" s="69" t="str">
        <f t="shared" si="4"/>
        <v>3.1.90.01.01</v>
      </c>
      <c r="N28" s="69" t="str">
        <f t="shared" si="5"/>
        <v>31900101</v>
      </c>
      <c r="O28" s="69" t="b">
        <f t="shared" si="6"/>
        <v>1</v>
      </c>
      <c r="P28" s="186" t="str">
        <f t="shared" si="2"/>
        <v>31900101</v>
      </c>
      <c r="R28" s="407" t="str">
        <f t="shared" si="7"/>
        <v>A</v>
      </c>
      <c r="S28" s="2" t="b">
        <f t="shared" si="8"/>
        <v>1</v>
      </c>
      <c r="U28" s="69" t="str">
        <f t="shared" si="9"/>
        <v>3.1.90.01.01 - PROVENTOS - PESSOAL CIVIL</v>
      </c>
    </row>
    <row r="29" spans="1:21" x14ac:dyDescent="0.25">
      <c r="B29" s="188" t="s">
        <v>213</v>
      </c>
      <c r="C29" s="189" t="s">
        <v>314</v>
      </c>
      <c r="D29" s="189" t="s">
        <v>214</v>
      </c>
      <c r="E29" s="189" t="s">
        <v>251</v>
      </c>
      <c r="F29" s="189" t="s">
        <v>220</v>
      </c>
      <c r="G29" s="347" t="str">
        <f t="shared" si="3"/>
        <v>3.1.90.01.06</v>
      </c>
      <c r="H29" s="61" t="s">
        <v>545</v>
      </c>
      <c r="I29" s="202" t="str">
        <f t="shared" si="11"/>
        <v>A</v>
      </c>
      <c r="J29" s="269">
        <f t="shared" si="10"/>
        <v>5</v>
      </c>
      <c r="K29" s="470" t="s">
        <v>61</v>
      </c>
      <c r="M29" s="69" t="str">
        <f t="shared" si="4"/>
        <v>3.1.90.01.06</v>
      </c>
      <c r="N29" s="69" t="str">
        <f t="shared" si="5"/>
        <v>31900106</v>
      </c>
      <c r="O29" s="69" t="b">
        <f t="shared" si="6"/>
        <v>1</v>
      </c>
      <c r="P29" s="186" t="str">
        <f t="shared" si="2"/>
        <v>31900106</v>
      </c>
      <c r="R29" s="407" t="str">
        <f t="shared" si="7"/>
        <v>A</v>
      </c>
      <c r="S29" s="2" t="b">
        <f t="shared" si="8"/>
        <v>1</v>
      </c>
      <c r="U29" s="69" t="str">
        <f t="shared" si="9"/>
        <v>3.1.90.01.06 - 13º SALÁRIO - PESSOAL CIVIL</v>
      </c>
    </row>
    <row r="30" spans="1:21" x14ac:dyDescent="0.25">
      <c r="B30" s="188" t="s">
        <v>213</v>
      </c>
      <c r="C30" s="189" t="s">
        <v>314</v>
      </c>
      <c r="D30" s="189" t="s">
        <v>214</v>
      </c>
      <c r="E30" s="189" t="s">
        <v>251</v>
      </c>
      <c r="F30" s="189" t="s">
        <v>226</v>
      </c>
      <c r="G30" s="347" t="str">
        <f t="shared" si="3"/>
        <v>3.1.90.01.18</v>
      </c>
      <c r="H30" s="61" t="s">
        <v>551</v>
      </c>
      <c r="I30" s="202" t="str">
        <f t="shared" si="11"/>
        <v>A</v>
      </c>
      <c r="J30" s="269">
        <f t="shared" si="10"/>
        <v>5</v>
      </c>
      <c r="K30" s="470" t="s">
        <v>61</v>
      </c>
      <c r="M30" s="69" t="str">
        <f t="shared" si="4"/>
        <v>3.1.90.01.18</v>
      </c>
      <c r="N30" s="69" t="str">
        <f t="shared" si="5"/>
        <v>31900118</v>
      </c>
      <c r="O30" s="69" t="b">
        <f t="shared" si="6"/>
        <v>1</v>
      </c>
      <c r="P30" s="186" t="str">
        <f t="shared" si="2"/>
        <v>31900118</v>
      </c>
      <c r="R30" s="407" t="str">
        <f t="shared" si="7"/>
        <v>A</v>
      </c>
      <c r="S30" s="2" t="b">
        <f t="shared" si="8"/>
        <v>1</v>
      </c>
      <c r="U30" s="69" t="str">
        <f t="shared" si="9"/>
        <v>3.1.90.01.18 - LICENÇA PRÊMIO PARA INATIVO CIVIL</v>
      </c>
    </row>
    <row r="31" spans="1:21" x14ac:dyDescent="0.25">
      <c r="B31" s="188" t="s">
        <v>213</v>
      </c>
      <c r="C31" s="189" t="s">
        <v>314</v>
      </c>
      <c r="D31" s="189" t="s">
        <v>214</v>
      </c>
      <c r="E31" s="189" t="s">
        <v>251</v>
      </c>
      <c r="F31" s="189" t="s">
        <v>257</v>
      </c>
      <c r="G31" s="347" t="str">
        <f t="shared" si="3"/>
        <v>3.1.90.01.21</v>
      </c>
      <c r="H31" s="61" t="s">
        <v>62</v>
      </c>
      <c r="I31" s="202" t="str">
        <f t="shared" si="11"/>
        <v>A</v>
      </c>
      <c r="J31" s="269">
        <f t="shared" si="10"/>
        <v>5</v>
      </c>
      <c r="K31" s="470" t="s">
        <v>61</v>
      </c>
      <c r="M31" s="69" t="str">
        <f t="shared" si="4"/>
        <v>3.1.90.01.21</v>
      </c>
      <c r="N31" s="69" t="str">
        <f t="shared" si="5"/>
        <v>31900121</v>
      </c>
      <c r="O31" s="69" t="b">
        <f t="shared" si="6"/>
        <v>1</v>
      </c>
      <c r="P31" s="186" t="str">
        <f t="shared" si="2"/>
        <v>31900121</v>
      </c>
      <c r="R31" s="407" t="str">
        <f t="shared" si="7"/>
        <v>A</v>
      </c>
      <c r="S31" s="2" t="b">
        <f t="shared" si="8"/>
        <v>1</v>
      </c>
      <c r="U31" s="69" t="str">
        <f t="shared" si="9"/>
        <v>3.1.90.01.21 - PROVENTOS - PESSOAL MILITAR</v>
      </c>
    </row>
    <row r="32" spans="1:21" x14ac:dyDescent="0.25">
      <c r="B32" s="188" t="s">
        <v>213</v>
      </c>
      <c r="C32" s="189" t="s">
        <v>314</v>
      </c>
      <c r="D32" s="189" t="s">
        <v>214</v>
      </c>
      <c r="E32" s="189" t="s">
        <v>251</v>
      </c>
      <c r="F32" s="189" t="s">
        <v>259</v>
      </c>
      <c r="G32" s="347" t="str">
        <f t="shared" si="3"/>
        <v>3.1.90.01.23</v>
      </c>
      <c r="H32" s="61" t="s">
        <v>63</v>
      </c>
      <c r="I32" s="202" t="str">
        <f t="shared" si="11"/>
        <v>A</v>
      </c>
      <c r="J32" s="269">
        <f t="shared" si="10"/>
        <v>5</v>
      </c>
      <c r="K32" s="470" t="s">
        <v>61</v>
      </c>
      <c r="M32" s="69" t="str">
        <f t="shared" si="4"/>
        <v>3.1.90.01.23</v>
      </c>
      <c r="N32" s="69" t="str">
        <f t="shared" si="5"/>
        <v>31900123</v>
      </c>
      <c r="O32" s="69" t="b">
        <f t="shared" si="6"/>
        <v>1</v>
      </c>
      <c r="P32" s="186" t="str">
        <f t="shared" si="2"/>
        <v>31900123</v>
      </c>
      <c r="R32" s="407" t="str">
        <f t="shared" si="7"/>
        <v>A</v>
      </c>
      <c r="S32" s="2" t="b">
        <f t="shared" si="8"/>
        <v>1</v>
      </c>
      <c r="U32" s="69" t="str">
        <f t="shared" si="9"/>
        <v>3.1.90.01.23 - AUXILIO-INVALIDEZ - PESSOAL MILITAR</v>
      </c>
    </row>
    <row r="33" spans="2:21" x14ac:dyDescent="0.25">
      <c r="B33" s="188" t="s">
        <v>213</v>
      </c>
      <c r="C33" s="189" t="s">
        <v>314</v>
      </c>
      <c r="D33" s="189" t="s">
        <v>214</v>
      </c>
      <c r="E33" s="189" t="s">
        <v>251</v>
      </c>
      <c r="F33" s="189" t="s">
        <v>236</v>
      </c>
      <c r="G33" s="347" t="str">
        <f t="shared" si="3"/>
        <v>3.1.90.01.26</v>
      </c>
      <c r="H33" s="61" t="s">
        <v>546</v>
      </c>
      <c r="I33" s="202" t="str">
        <f t="shared" si="11"/>
        <v>A</v>
      </c>
      <c r="J33" s="269">
        <f t="shared" si="10"/>
        <v>5</v>
      </c>
      <c r="K33" s="470" t="s">
        <v>61</v>
      </c>
      <c r="M33" s="69" t="str">
        <f t="shared" si="4"/>
        <v>3.1.90.01.26</v>
      </c>
      <c r="N33" s="69" t="str">
        <f t="shared" si="5"/>
        <v>31900126</v>
      </c>
      <c r="O33" s="69" t="b">
        <f t="shared" si="6"/>
        <v>1</v>
      </c>
      <c r="P33" s="186" t="str">
        <f t="shared" si="2"/>
        <v>31900126</v>
      </c>
      <c r="R33" s="407" t="str">
        <f t="shared" si="7"/>
        <v>A</v>
      </c>
      <c r="S33" s="2" t="b">
        <f t="shared" si="8"/>
        <v>1</v>
      </c>
      <c r="U33" s="69" t="str">
        <f t="shared" si="9"/>
        <v>3.1.90.01.26 - 13º SALÁRIO - PESSOAL MILITAR</v>
      </c>
    </row>
    <row r="34" spans="2:21" x14ac:dyDescent="0.25">
      <c r="B34" s="188" t="s">
        <v>213</v>
      </c>
      <c r="C34" s="189" t="s">
        <v>314</v>
      </c>
      <c r="D34" s="189" t="s">
        <v>214</v>
      </c>
      <c r="E34" s="189" t="s">
        <v>251</v>
      </c>
      <c r="F34" s="189" t="s">
        <v>271</v>
      </c>
      <c r="G34" s="347" t="str">
        <f t="shared" si="3"/>
        <v>3.1.90.01.51</v>
      </c>
      <c r="H34" s="61" t="s">
        <v>552</v>
      </c>
      <c r="I34" s="202" t="str">
        <f t="shared" si="11"/>
        <v>A</v>
      </c>
      <c r="J34" s="269">
        <f t="shared" si="10"/>
        <v>5</v>
      </c>
      <c r="K34" s="470" t="s">
        <v>61</v>
      </c>
      <c r="M34" s="69" t="str">
        <f t="shared" si="4"/>
        <v>3.1.90.01.51</v>
      </c>
      <c r="N34" s="69" t="str">
        <f t="shared" si="5"/>
        <v>31900151</v>
      </c>
      <c r="O34" s="69" t="b">
        <f t="shared" si="6"/>
        <v>1</v>
      </c>
      <c r="P34" s="186" t="str">
        <f t="shared" si="2"/>
        <v>31900151</v>
      </c>
      <c r="R34" s="407" t="str">
        <f t="shared" si="7"/>
        <v>A</v>
      </c>
      <c r="S34" s="2" t="b">
        <f t="shared" si="8"/>
        <v>1</v>
      </c>
      <c r="U34" s="69" t="str">
        <f t="shared" si="9"/>
        <v>3.1.90.01.51 - ADICIONAIS, VANTAGENS, GRATIFICAÇÕES E OUTROS COMPLEMENTOS DE PROVENTOS - PESSOAL CIVIL</v>
      </c>
    </row>
    <row r="35" spans="2:21" x14ac:dyDescent="0.25">
      <c r="B35" s="188" t="s">
        <v>213</v>
      </c>
      <c r="C35" s="189" t="s">
        <v>314</v>
      </c>
      <c r="D35" s="189" t="s">
        <v>214</v>
      </c>
      <c r="E35" s="189" t="s">
        <v>251</v>
      </c>
      <c r="F35" s="189" t="s">
        <v>272</v>
      </c>
      <c r="G35" s="347" t="str">
        <f t="shared" si="3"/>
        <v>3.1.90.01.52</v>
      </c>
      <c r="H35" s="61" t="s">
        <v>553</v>
      </c>
      <c r="I35" s="202" t="str">
        <f t="shared" si="11"/>
        <v>A</v>
      </c>
      <c r="J35" s="269">
        <f t="shared" si="10"/>
        <v>5</v>
      </c>
      <c r="K35" s="470" t="s">
        <v>61</v>
      </c>
      <c r="M35" s="69" t="str">
        <f t="shared" si="4"/>
        <v>3.1.90.01.52</v>
      </c>
      <c r="N35" s="69" t="str">
        <f t="shared" si="5"/>
        <v>31900152</v>
      </c>
      <c r="O35" s="69" t="b">
        <f t="shared" si="6"/>
        <v>1</v>
      </c>
      <c r="P35" s="186" t="str">
        <f t="shared" si="2"/>
        <v>31900152</v>
      </c>
      <c r="R35" s="407" t="str">
        <f t="shared" si="7"/>
        <v>A</v>
      </c>
      <c r="S35" s="2" t="b">
        <f t="shared" si="8"/>
        <v>1</v>
      </c>
      <c r="U35" s="69" t="str">
        <f t="shared" si="9"/>
        <v>3.1.90.01.52 - ADICIONAIS, VANTAGENS, GRATIFICAÇÕES E OUTROS COMPLEMENTOS DE PROVENTOS - PESSOAL MILITAR</v>
      </c>
    </row>
    <row r="36" spans="2:21" x14ac:dyDescent="0.25">
      <c r="B36" s="188" t="s">
        <v>213</v>
      </c>
      <c r="C36" s="189" t="s">
        <v>314</v>
      </c>
      <c r="D36" s="189" t="s">
        <v>214</v>
      </c>
      <c r="E36" s="189" t="s">
        <v>251</v>
      </c>
      <c r="F36" s="189" t="s">
        <v>301</v>
      </c>
      <c r="G36" s="347" t="str">
        <f t="shared" si="3"/>
        <v>3.1.90.01.89</v>
      </c>
      <c r="H36" s="61" t="s">
        <v>64</v>
      </c>
      <c r="I36" s="202" t="str">
        <f t="shared" si="11"/>
        <v>A</v>
      </c>
      <c r="J36" s="269">
        <f t="shared" si="10"/>
        <v>5</v>
      </c>
      <c r="K36" s="470" t="s">
        <v>61</v>
      </c>
      <c r="M36" s="69" t="str">
        <f t="shared" si="4"/>
        <v>3.1.90.01.89</v>
      </c>
      <c r="N36" s="69" t="str">
        <f t="shared" si="5"/>
        <v>31900189</v>
      </c>
      <c r="O36" s="69" t="b">
        <f t="shared" si="6"/>
        <v>1</v>
      </c>
      <c r="P36" s="186" t="str">
        <f t="shared" si="2"/>
        <v>31900189</v>
      </c>
      <c r="R36" s="407" t="str">
        <f t="shared" si="7"/>
        <v>A</v>
      </c>
      <c r="S36" s="2" t="b">
        <f t="shared" si="8"/>
        <v>1</v>
      </c>
      <c r="U36" s="69" t="str">
        <f t="shared" si="9"/>
        <v>3.1.90.01.89 - OUTROS PROVENTOS - PESSOAL MILITAR</v>
      </c>
    </row>
    <row r="37" spans="2:21" x14ac:dyDescent="0.25">
      <c r="B37" s="188" t="s">
        <v>213</v>
      </c>
      <c r="C37" s="189" t="s">
        <v>314</v>
      </c>
      <c r="D37" s="189" t="s">
        <v>214</v>
      </c>
      <c r="E37" s="189" t="s">
        <v>251</v>
      </c>
      <c r="F37" s="189" t="s">
        <v>270</v>
      </c>
      <c r="G37" s="347" t="str">
        <f t="shared" si="3"/>
        <v>3.1.90.01.99</v>
      </c>
      <c r="H37" s="61" t="s">
        <v>65</v>
      </c>
      <c r="I37" s="202" t="str">
        <f t="shared" si="11"/>
        <v>A</v>
      </c>
      <c r="J37" s="269">
        <f t="shared" si="10"/>
        <v>5</v>
      </c>
      <c r="K37" s="470" t="s">
        <v>61</v>
      </c>
      <c r="M37" s="69" t="str">
        <f t="shared" si="4"/>
        <v>3.1.90.01.99</v>
      </c>
      <c r="N37" s="69" t="str">
        <f t="shared" si="5"/>
        <v>31900199</v>
      </c>
      <c r="O37" s="69" t="b">
        <f t="shared" si="6"/>
        <v>1</v>
      </c>
      <c r="P37" s="186" t="str">
        <f t="shared" si="2"/>
        <v>31900199</v>
      </c>
      <c r="R37" s="407" t="str">
        <f t="shared" si="7"/>
        <v>A</v>
      </c>
      <c r="S37" s="2" t="b">
        <f t="shared" si="8"/>
        <v>1</v>
      </c>
      <c r="U37" s="69" t="str">
        <f t="shared" si="9"/>
        <v>3.1.90.01.99 - OUTROS PROVENTOS - PESOAL CIVIL</v>
      </c>
    </row>
    <row r="38" spans="2:21" x14ac:dyDescent="0.25">
      <c r="B38" s="384" t="s">
        <v>213</v>
      </c>
      <c r="C38" s="322" t="s">
        <v>314</v>
      </c>
      <c r="D38" s="322" t="s">
        <v>214</v>
      </c>
      <c r="E38" s="322" t="s">
        <v>217</v>
      </c>
      <c r="F38" s="322" t="s">
        <v>264</v>
      </c>
      <c r="G38" s="346" t="str">
        <f t="shared" si="3"/>
        <v>3.1.90.03.00</v>
      </c>
      <c r="H38" s="56" t="s">
        <v>554</v>
      </c>
      <c r="I38" s="203" t="str">
        <f t="shared" si="11"/>
        <v>S</v>
      </c>
      <c r="J38" s="270">
        <f t="shared" si="10"/>
        <v>4</v>
      </c>
      <c r="K38" s="469" t="s">
        <v>60</v>
      </c>
      <c r="M38" s="69" t="str">
        <f t="shared" si="4"/>
        <v>3.1.90.03.00</v>
      </c>
      <c r="N38" s="69" t="str">
        <f t="shared" si="5"/>
        <v>31900300</v>
      </c>
      <c r="O38" s="69" t="b">
        <f t="shared" si="6"/>
        <v>1</v>
      </c>
      <c r="P38" s="186" t="str">
        <f t="shared" si="2"/>
        <v>31900300</v>
      </c>
      <c r="R38" s="407" t="str">
        <f t="shared" si="7"/>
        <v>S</v>
      </c>
      <c r="S38" s="2" t="b">
        <f t="shared" si="8"/>
        <v>1</v>
      </c>
      <c r="U38" s="69" t="str">
        <f t="shared" si="9"/>
        <v>3.1.90.03.00 - PENSÕES</v>
      </c>
    </row>
    <row r="39" spans="2:21" x14ac:dyDescent="0.25">
      <c r="B39" s="188" t="s">
        <v>213</v>
      </c>
      <c r="C39" s="189" t="s">
        <v>314</v>
      </c>
      <c r="D39" s="189" t="s">
        <v>214</v>
      </c>
      <c r="E39" s="189" t="s">
        <v>217</v>
      </c>
      <c r="F39" s="189" t="s">
        <v>251</v>
      </c>
      <c r="G39" s="347" t="str">
        <f t="shared" si="3"/>
        <v>3.1.90.03.01</v>
      </c>
      <c r="H39" s="61" t="s">
        <v>555</v>
      </c>
      <c r="I39" s="202" t="str">
        <f t="shared" si="11"/>
        <v>A</v>
      </c>
      <c r="J39" s="269">
        <f t="shared" si="10"/>
        <v>5</v>
      </c>
      <c r="K39" s="470" t="s">
        <v>61</v>
      </c>
      <c r="M39" s="69" t="str">
        <f t="shared" si="4"/>
        <v>3.1.90.03.01</v>
      </c>
      <c r="N39" s="69" t="str">
        <f t="shared" si="5"/>
        <v>31900301</v>
      </c>
      <c r="O39" s="69" t="b">
        <f t="shared" si="6"/>
        <v>1</v>
      </c>
      <c r="P39" s="186" t="str">
        <f t="shared" si="2"/>
        <v>31900301</v>
      </c>
      <c r="R39" s="407" t="str">
        <f t="shared" si="7"/>
        <v>A</v>
      </c>
      <c r="S39" s="2" t="b">
        <f t="shared" si="8"/>
        <v>1</v>
      </c>
      <c r="U39" s="69" t="str">
        <f t="shared" si="9"/>
        <v>3.1.90.03.01 - PENSÕES CIVIS</v>
      </c>
    </row>
    <row r="40" spans="2:21" x14ac:dyDescent="0.25">
      <c r="B40" s="188" t="s">
        <v>213</v>
      </c>
      <c r="C40" s="189" t="s">
        <v>314</v>
      </c>
      <c r="D40" s="189" t="s">
        <v>214</v>
      </c>
      <c r="E40" s="189" t="s">
        <v>217</v>
      </c>
      <c r="F40" s="189" t="s">
        <v>216</v>
      </c>
      <c r="G40" s="347" t="str">
        <f t="shared" si="3"/>
        <v>3.1.90.03.02</v>
      </c>
      <c r="H40" s="61" t="s">
        <v>556</v>
      </c>
      <c r="I40" s="202" t="str">
        <f t="shared" si="11"/>
        <v>A</v>
      </c>
      <c r="J40" s="269">
        <f t="shared" si="10"/>
        <v>5</v>
      </c>
      <c r="K40" s="470" t="s">
        <v>61</v>
      </c>
      <c r="M40" s="69" t="str">
        <f t="shared" si="4"/>
        <v>3.1.90.03.02</v>
      </c>
      <c r="N40" s="69" t="str">
        <f t="shared" si="5"/>
        <v>31900302</v>
      </c>
      <c r="O40" s="69" t="b">
        <f t="shared" si="6"/>
        <v>1</v>
      </c>
      <c r="P40" s="186" t="str">
        <f t="shared" si="2"/>
        <v>31900302</v>
      </c>
      <c r="R40" s="407" t="str">
        <f t="shared" si="7"/>
        <v>A</v>
      </c>
      <c r="S40" s="2" t="b">
        <f t="shared" si="8"/>
        <v>1</v>
      </c>
      <c r="U40" s="69" t="str">
        <f t="shared" si="9"/>
        <v>3.1.90.03.02 - PENSÕES MILITARES</v>
      </c>
    </row>
    <row r="41" spans="2:21" x14ac:dyDescent="0.25">
      <c r="B41" s="188" t="s">
        <v>213</v>
      </c>
      <c r="C41" s="189" t="s">
        <v>314</v>
      </c>
      <c r="D41" s="189" t="s">
        <v>214</v>
      </c>
      <c r="E41" s="189" t="s">
        <v>217</v>
      </c>
      <c r="F41" s="189" t="s">
        <v>217</v>
      </c>
      <c r="G41" s="347" t="str">
        <f t="shared" si="3"/>
        <v>3.1.90.03.03</v>
      </c>
      <c r="H41" s="61" t="s">
        <v>557</v>
      </c>
      <c r="I41" s="202" t="str">
        <f t="shared" si="11"/>
        <v>A</v>
      </c>
      <c r="J41" s="269">
        <f t="shared" si="10"/>
        <v>5</v>
      </c>
      <c r="K41" s="470" t="s">
        <v>61</v>
      </c>
      <c r="M41" s="69" t="str">
        <f t="shared" si="4"/>
        <v>3.1.90.03.03</v>
      </c>
      <c r="N41" s="69" t="str">
        <f t="shared" si="5"/>
        <v>31900303</v>
      </c>
      <c r="O41" s="69" t="b">
        <f t="shared" si="6"/>
        <v>1</v>
      </c>
      <c r="P41" s="186" t="str">
        <f t="shared" si="2"/>
        <v>31900303</v>
      </c>
      <c r="R41" s="407" t="str">
        <f t="shared" si="7"/>
        <v>A</v>
      </c>
      <c r="S41" s="2" t="b">
        <f t="shared" si="8"/>
        <v>1</v>
      </c>
      <c r="U41" s="69" t="str">
        <f t="shared" si="9"/>
        <v>3.1.90.03.03 - 13º SALÁRIO - PENSÕES CIVIS</v>
      </c>
    </row>
    <row r="42" spans="2:21" x14ac:dyDescent="0.25">
      <c r="B42" s="188" t="s">
        <v>213</v>
      </c>
      <c r="C42" s="189" t="s">
        <v>314</v>
      </c>
      <c r="D42" s="189" t="s">
        <v>214</v>
      </c>
      <c r="E42" s="189" t="s">
        <v>217</v>
      </c>
      <c r="F42" s="189" t="s">
        <v>218</v>
      </c>
      <c r="G42" s="347" t="str">
        <f t="shared" si="3"/>
        <v>3.1.90.03.04</v>
      </c>
      <c r="H42" s="61" t="s">
        <v>558</v>
      </c>
      <c r="I42" s="202" t="str">
        <f t="shared" si="11"/>
        <v>A</v>
      </c>
      <c r="J42" s="269">
        <f t="shared" si="10"/>
        <v>5</v>
      </c>
      <c r="K42" s="470" t="s">
        <v>61</v>
      </c>
      <c r="M42" s="69" t="str">
        <f t="shared" si="4"/>
        <v>3.1.90.03.04</v>
      </c>
      <c r="N42" s="69" t="str">
        <f t="shared" si="5"/>
        <v>31900304</v>
      </c>
      <c r="O42" s="69" t="b">
        <f t="shared" si="6"/>
        <v>1</v>
      </c>
      <c r="P42" s="186" t="str">
        <f t="shared" si="2"/>
        <v>31900304</v>
      </c>
      <c r="R42" s="407" t="str">
        <f t="shared" si="7"/>
        <v>A</v>
      </c>
      <c r="S42" s="2" t="b">
        <f t="shared" si="8"/>
        <v>1</v>
      </c>
      <c r="U42" s="69" t="str">
        <f t="shared" si="9"/>
        <v>3.1.90.03.04 - 13º SALÁRIO - PENSÕES MILITARES</v>
      </c>
    </row>
    <row r="43" spans="2:21" x14ac:dyDescent="0.25">
      <c r="B43" s="188" t="s">
        <v>213</v>
      </c>
      <c r="C43" s="189" t="s">
        <v>314</v>
      </c>
      <c r="D43" s="189" t="s">
        <v>214</v>
      </c>
      <c r="E43" s="189" t="s">
        <v>217</v>
      </c>
      <c r="F43" s="189" t="s">
        <v>219</v>
      </c>
      <c r="G43" s="347" t="str">
        <f t="shared" si="3"/>
        <v>3.1.90.03.05</v>
      </c>
      <c r="H43" s="61" t="s">
        <v>559</v>
      </c>
      <c r="I43" s="202" t="str">
        <f t="shared" si="11"/>
        <v>A</v>
      </c>
      <c r="J43" s="269">
        <f t="shared" si="10"/>
        <v>5</v>
      </c>
      <c r="K43" s="470" t="s">
        <v>61</v>
      </c>
      <c r="M43" s="69" t="str">
        <f t="shared" si="4"/>
        <v>3.1.90.03.05</v>
      </c>
      <c r="N43" s="69" t="str">
        <f t="shared" si="5"/>
        <v>31900305</v>
      </c>
      <c r="O43" s="69" t="b">
        <f t="shared" si="6"/>
        <v>1</v>
      </c>
      <c r="P43" s="186" t="str">
        <f t="shared" si="2"/>
        <v>31900305</v>
      </c>
      <c r="R43" s="407" t="str">
        <f t="shared" si="7"/>
        <v>A</v>
      </c>
      <c r="S43" s="2" t="b">
        <f t="shared" si="8"/>
        <v>1</v>
      </c>
      <c r="U43" s="69" t="str">
        <f t="shared" si="9"/>
        <v>3.1.90.03.05 - PENSÕES ESPECIAIS - PESSOAL CIVIL</v>
      </c>
    </row>
    <row r="44" spans="2:21" x14ac:dyDescent="0.25">
      <c r="B44" s="188" t="s">
        <v>213</v>
      </c>
      <c r="C44" s="189" t="s">
        <v>314</v>
      </c>
      <c r="D44" s="189" t="s">
        <v>214</v>
      </c>
      <c r="E44" s="189" t="s">
        <v>217</v>
      </c>
      <c r="F44" s="189" t="s">
        <v>222</v>
      </c>
      <c r="G44" s="347" t="str">
        <f t="shared" si="3"/>
        <v>3.1.90.03.08</v>
      </c>
      <c r="H44" s="61" t="s">
        <v>560</v>
      </c>
      <c r="I44" s="202" t="str">
        <f t="shared" si="11"/>
        <v>A</v>
      </c>
      <c r="J44" s="269">
        <f t="shared" si="10"/>
        <v>5</v>
      </c>
      <c r="K44" s="470" t="s">
        <v>61</v>
      </c>
      <c r="M44" s="69" t="str">
        <f t="shared" si="4"/>
        <v>3.1.90.03.08</v>
      </c>
      <c r="N44" s="69" t="str">
        <f t="shared" si="5"/>
        <v>31900308</v>
      </c>
      <c r="O44" s="69" t="b">
        <f t="shared" si="6"/>
        <v>1</v>
      </c>
      <c r="P44" s="186" t="str">
        <f t="shared" si="2"/>
        <v>31900308</v>
      </c>
      <c r="R44" s="407" t="str">
        <f t="shared" si="7"/>
        <v>A</v>
      </c>
      <c r="S44" s="2" t="b">
        <f t="shared" si="8"/>
        <v>1</v>
      </c>
      <c r="U44" s="69" t="str">
        <f t="shared" si="9"/>
        <v>3.1.90.03.08 - PENSÕES ESPECIAIS - PESSOAL MILITAR</v>
      </c>
    </row>
    <row r="45" spans="2:21" x14ac:dyDescent="0.25">
      <c r="B45" s="188" t="s">
        <v>213</v>
      </c>
      <c r="C45" s="189" t="s">
        <v>314</v>
      </c>
      <c r="D45" s="189" t="s">
        <v>214</v>
      </c>
      <c r="E45" s="189" t="s">
        <v>217</v>
      </c>
      <c r="F45" s="189" t="s">
        <v>271</v>
      </c>
      <c r="G45" s="347" t="str">
        <f t="shared" si="3"/>
        <v>3.1.90.03.51</v>
      </c>
      <c r="H45" s="61" t="s">
        <v>561</v>
      </c>
      <c r="I45" s="202" t="str">
        <f t="shared" si="11"/>
        <v>A</v>
      </c>
      <c r="J45" s="269">
        <f t="shared" si="10"/>
        <v>5</v>
      </c>
      <c r="K45" s="470" t="s">
        <v>61</v>
      </c>
      <c r="M45" s="69" t="str">
        <f t="shared" si="4"/>
        <v>3.1.90.03.51</v>
      </c>
      <c r="N45" s="69" t="str">
        <f t="shared" si="5"/>
        <v>31900351</v>
      </c>
      <c r="O45" s="69" t="b">
        <f t="shared" si="6"/>
        <v>1</v>
      </c>
      <c r="P45" s="186" t="str">
        <f t="shared" si="2"/>
        <v>31900351</v>
      </c>
      <c r="R45" s="407" t="str">
        <f t="shared" si="7"/>
        <v>A</v>
      </c>
      <c r="S45" s="2" t="b">
        <f t="shared" si="8"/>
        <v>1</v>
      </c>
      <c r="U45" s="69" t="str">
        <f t="shared" si="9"/>
        <v>3.1.90.03.51 - ADICIONAIS, VANTAGENS, GRATIFICAÇÕES E OUTROS COMPLEMENTOS DE PENSÕES - PESSOAL CIVIL</v>
      </c>
    </row>
    <row r="46" spans="2:21" x14ac:dyDescent="0.25">
      <c r="B46" s="188" t="s">
        <v>213</v>
      </c>
      <c r="C46" s="189" t="s">
        <v>314</v>
      </c>
      <c r="D46" s="189" t="s">
        <v>214</v>
      </c>
      <c r="E46" s="189" t="s">
        <v>217</v>
      </c>
      <c r="F46" s="189" t="s">
        <v>272</v>
      </c>
      <c r="G46" s="347" t="str">
        <f t="shared" si="3"/>
        <v>3.1.90.03.52</v>
      </c>
      <c r="H46" s="61" t="s">
        <v>562</v>
      </c>
      <c r="I46" s="202" t="str">
        <f t="shared" si="11"/>
        <v>A</v>
      </c>
      <c r="J46" s="269">
        <f t="shared" si="10"/>
        <v>5</v>
      </c>
      <c r="K46" s="470" t="s">
        <v>61</v>
      </c>
      <c r="M46" s="69" t="str">
        <f t="shared" si="4"/>
        <v>3.1.90.03.52</v>
      </c>
      <c r="N46" s="69" t="str">
        <f t="shared" si="5"/>
        <v>31900352</v>
      </c>
      <c r="O46" s="69" t="b">
        <f t="shared" si="6"/>
        <v>1</v>
      </c>
      <c r="P46" s="186" t="str">
        <f t="shared" si="2"/>
        <v>31900352</v>
      </c>
      <c r="R46" s="407" t="str">
        <f t="shared" si="7"/>
        <v>A</v>
      </c>
      <c r="S46" s="2" t="b">
        <f t="shared" si="8"/>
        <v>1</v>
      </c>
      <c r="U46" s="69" t="str">
        <f t="shared" si="9"/>
        <v>3.1.90.03.52 - ADICIONAIS, VANTAGENS, GRATIFICAÇÕES E OUTROS COMPLEMENTOS DE PENSÕES - PESSOAL MILITAR</v>
      </c>
    </row>
    <row r="47" spans="2:21" x14ac:dyDescent="0.25">
      <c r="B47" s="188" t="s">
        <v>213</v>
      </c>
      <c r="C47" s="189" t="s">
        <v>314</v>
      </c>
      <c r="D47" s="189" t="s">
        <v>214</v>
      </c>
      <c r="E47" s="189" t="s">
        <v>217</v>
      </c>
      <c r="F47" s="189" t="s">
        <v>301</v>
      </c>
      <c r="G47" s="347" t="str">
        <f t="shared" si="3"/>
        <v>3.1.90.03.89</v>
      </c>
      <c r="H47" s="61" t="s">
        <v>563</v>
      </c>
      <c r="I47" s="202" t="str">
        <f t="shared" si="11"/>
        <v>A</v>
      </c>
      <c r="J47" s="269">
        <f t="shared" si="10"/>
        <v>5</v>
      </c>
      <c r="K47" s="470" t="s">
        <v>61</v>
      </c>
      <c r="M47" s="69" t="str">
        <f t="shared" si="4"/>
        <v>3.1.90.03.89</v>
      </c>
      <c r="N47" s="69" t="str">
        <f t="shared" si="5"/>
        <v>31900389</v>
      </c>
      <c r="O47" s="69" t="b">
        <f t="shared" si="6"/>
        <v>1</v>
      </c>
      <c r="P47" s="186" t="str">
        <f t="shared" si="2"/>
        <v>31900389</v>
      </c>
      <c r="R47" s="407" t="str">
        <f t="shared" si="7"/>
        <v>A</v>
      </c>
      <c r="S47" s="2" t="b">
        <f t="shared" si="8"/>
        <v>1</v>
      </c>
      <c r="U47" s="69" t="str">
        <f t="shared" si="9"/>
        <v>3.1.90.03.89 - OUTRAS PENSÕES - MILITARES</v>
      </c>
    </row>
    <row r="48" spans="2:21" x14ac:dyDescent="0.25">
      <c r="B48" s="188" t="s">
        <v>213</v>
      </c>
      <c r="C48" s="189" t="s">
        <v>314</v>
      </c>
      <c r="D48" s="189" t="s">
        <v>214</v>
      </c>
      <c r="E48" s="189" t="s">
        <v>217</v>
      </c>
      <c r="F48" s="189" t="s">
        <v>270</v>
      </c>
      <c r="G48" s="347" t="str">
        <f t="shared" si="3"/>
        <v>3.1.90.03.99</v>
      </c>
      <c r="H48" s="61" t="s">
        <v>564</v>
      </c>
      <c r="I48" s="202" t="str">
        <f t="shared" si="11"/>
        <v>A</v>
      </c>
      <c r="J48" s="269">
        <f t="shared" si="10"/>
        <v>5</v>
      </c>
      <c r="K48" s="470" t="s">
        <v>61</v>
      </c>
      <c r="M48" s="69" t="str">
        <f t="shared" si="4"/>
        <v>3.1.90.03.99</v>
      </c>
      <c r="N48" s="69" t="str">
        <f t="shared" si="5"/>
        <v>31900399</v>
      </c>
      <c r="O48" s="69" t="b">
        <f t="shared" si="6"/>
        <v>1</v>
      </c>
      <c r="P48" s="186" t="str">
        <f t="shared" si="2"/>
        <v>31900399</v>
      </c>
      <c r="R48" s="407" t="str">
        <f t="shared" si="7"/>
        <v>A</v>
      </c>
      <c r="S48" s="2" t="b">
        <f t="shared" si="8"/>
        <v>1</v>
      </c>
      <c r="U48" s="69" t="str">
        <f t="shared" si="9"/>
        <v>3.1.90.03.99 - OUTRAS PENSÕES - CIVIS</v>
      </c>
    </row>
    <row r="49" spans="1:21" x14ac:dyDescent="0.25">
      <c r="B49" s="384" t="s">
        <v>213</v>
      </c>
      <c r="C49" s="322" t="s">
        <v>314</v>
      </c>
      <c r="D49" s="322" t="s">
        <v>214</v>
      </c>
      <c r="E49" s="322" t="s">
        <v>218</v>
      </c>
      <c r="F49" s="322" t="s">
        <v>264</v>
      </c>
      <c r="G49" s="346" t="str">
        <f t="shared" si="3"/>
        <v>3.1.90.04.00</v>
      </c>
      <c r="H49" s="56" t="s">
        <v>58</v>
      </c>
      <c r="I49" s="203" t="str">
        <f t="shared" si="11"/>
        <v>S</v>
      </c>
      <c r="J49" s="270">
        <f t="shared" si="10"/>
        <v>4</v>
      </c>
      <c r="K49" s="469" t="s">
        <v>60</v>
      </c>
      <c r="M49" s="69" t="str">
        <f t="shared" si="4"/>
        <v>3.1.90.04.00</v>
      </c>
      <c r="N49" s="69" t="str">
        <f t="shared" si="5"/>
        <v>31900400</v>
      </c>
      <c r="O49" s="69" t="b">
        <f t="shared" si="6"/>
        <v>1</v>
      </c>
      <c r="P49" s="186" t="str">
        <f t="shared" si="2"/>
        <v>31900400</v>
      </c>
      <c r="R49" s="407" t="str">
        <f t="shared" si="7"/>
        <v>S</v>
      </c>
      <c r="S49" s="2" t="b">
        <f t="shared" si="8"/>
        <v>1</v>
      </c>
      <c r="U49" s="69" t="str">
        <f t="shared" si="9"/>
        <v>3.1.90.04.00 - CONTRATAÇÃO POR TEMPO DETERMINADO</v>
      </c>
    </row>
    <row r="50" spans="1:21" x14ac:dyDescent="0.25">
      <c r="B50" s="188" t="s">
        <v>213</v>
      </c>
      <c r="C50" s="189" t="s">
        <v>314</v>
      </c>
      <c r="D50" s="189" t="s">
        <v>214</v>
      </c>
      <c r="E50" s="189" t="s">
        <v>218</v>
      </c>
      <c r="F50" s="189" t="s">
        <v>251</v>
      </c>
      <c r="G50" s="347" t="str">
        <f t="shared" si="3"/>
        <v>3.1.90.04.01</v>
      </c>
      <c r="H50" s="61" t="s">
        <v>565</v>
      </c>
      <c r="I50" s="202" t="str">
        <f t="shared" si="11"/>
        <v>A</v>
      </c>
      <c r="J50" s="269">
        <f t="shared" si="10"/>
        <v>5</v>
      </c>
      <c r="K50" s="470" t="s">
        <v>61</v>
      </c>
      <c r="M50" s="69" t="str">
        <f t="shared" si="4"/>
        <v>3.1.90.04.01</v>
      </c>
      <c r="N50" s="69" t="str">
        <f t="shared" si="5"/>
        <v>31900401</v>
      </c>
      <c r="O50" s="69" t="b">
        <f t="shared" si="6"/>
        <v>1</v>
      </c>
      <c r="P50" s="186" t="str">
        <f t="shared" si="2"/>
        <v>31900401</v>
      </c>
      <c r="R50" s="407" t="str">
        <f t="shared" si="7"/>
        <v>A</v>
      </c>
      <c r="S50" s="2" t="b">
        <f t="shared" si="8"/>
        <v>1</v>
      </c>
      <c r="U50" s="69" t="str">
        <f t="shared" si="9"/>
        <v>3.1.90.04.01 - SALÁRIO CONTRATO TEMPORÁRIO</v>
      </c>
    </row>
    <row r="51" spans="1:21" s="69" customFormat="1" x14ac:dyDescent="0.25">
      <c r="A51" s="157"/>
      <c r="B51" s="188" t="s">
        <v>213</v>
      </c>
      <c r="C51" s="189" t="s">
        <v>314</v>
      </c>
      <c r="D51" s="189" t="s">
        <v>214</v>
      </c>
      <c r="E51" s="189" t="s">
        <v>218</v>
      </c>
      <c r="F51" s="189" t="s">
        <v>261</v>
      </c>
      <c r="G51" s="347" t="str">
        <f t="shared" si="3"/>
        <v>3.1.90.04.10</v>
      </c>
      <c r="H51" s="61" t="s">
        <v>566</v>
      </c>
      <c r="I51" s="202" t="str">
        <f t="shared" si="11"/>
        <v>A</v>
      </c>
      <c r="J51" s="269">
        <f t="shared" si="10"/>
        <v>5</v>
      </c>
      <c r="K51" s="470" t="s">
        <v>61</v>
      </c>
      <c r="M51" s="69" t="str">
        <f t="shared" si="4"/>
        <v>3.1.90.04.10</v>
      </c>
      <c r="N51" s="69" t="str">
        <f t="shared" si="5"/>
        <v>31900410</v>
      </c>
      <c r="O51" s="69" t="b">
        <f t="shared" si="6"/>
        <v>1</v>
      </c>
      <c r="P51" s="186" t="str">
        <f t="shared" si="2"/>
        <v>31900410</v>
      </c>
      <c r="R51" s="407" t="str">
        <f t="shared" si="7"/>
        <v>A</v>
      </c>
      <c r="S51" s="69" t="b">
        <f t="shared" si="8"/>
        <v>1</v>
      </c>
      <c r="U51" s="69" t="str">
        <f t="shared" si="9"/>
        <v>3.1.90.04.10 - SERVIÇO EXTRAORDINÁRIO - CONTRATO TEMPORÁRIO</v>
      </c>
    </row>
    <row r="52" spans="1:21" x14ac:dyDescent="0.25">
      <c r="B52" s="188" t="s">
        <v>213</v>
      </c>
      <c r="C52" s="189" t="s">
        <v>314</v>
      </c>
      <c r="D52" s="189" t="s">
        <v>214</v>
      </c>
      <c r="E52" s="189" t="s">
        <v>218</v>
      </c>
      <c r="F52" s="189" t="s">
        <v>224</v>
      </c>
      <c r="G52" s="347" t="str">
        <f t="shared" si="3"/>
        <v>3.1.90.04.13</v>
      </c>
      <c r="H52" s="61" t="s">
        <v>567</v>
      </c>
      <c r="I52" s="202" t="str">
        <f t="shared" si="11"/>
        <v>A</v>
      </c>
      <c r="J52" s="269">
        <f t="shared" si="10"/>
        <v>5</v>
      </c>
      <c r="K52" s="470" t="s">
        <v>61</v>
      </c>
      <c r="M52" s="69" t="str">
        <f t="shared" si="4"/>
        <v>3.1.90.04.13</v>
      </c>
      <c r="N52" s="69" t="str">
        <f t="shared" si="5"/>
        <v>31900413</v>
      </c>
      <c r="O52" s="69" t="b">
        <f t="shared" si="6"/>
        <v>1</v>
      </c>
      <c r="P52" s="186" t="str">
        <f t="shared" si="2"/>
        <v>31900413</v>
      </c>
      <c r="R52" s="407" t="str">
        <f t="shared" si="7"/>
        <v>A</v>
      </c>
      <c r="S52" s="2" t="b">
        <f t="shared" si="8"/>
        <v>1</v>
      </c>
      <c r="U52" s="69" t="str">
        <f t="shared" si="9"/>
        <v>3.1.90.04.13 - 13º SALÁRIO - CONTRATO TEMPORÁRIO</v>
      </c>
    </row>
    <row r="53" spans="1:21" x14ac:dyDescent="0.25">
      <c r="B53" s="188" t="s">
        <v>213</v>
      </c>
      <c r="C53" s="189" t="s">
        <v>314</v>
      </c>
      <c r="D53" s="189" t="s">
        <v>214</v>
      </c>
      <c r="E53" s="189" t="s">
        <v>218</v>
      </c>
      <c r="F53" s="189" t="s">
        <v>254</v>
      </c>
      <c r="G53" s="347" t="str">
        <f t="shared" si="3"/>
        <v>3.1.90.04.14</v>
      </c>
      <c r="H53" s="61" t="s">
        <v>568</v>
      </c>
      <c r="I53" s="202" t="str">
        <f t="shared" si="11"/>
        <v>A</v>
      </c>
      <c r="J53" s="269">
        <f t="shared" si="10"/>
        <v>5</v>
      </c>
      <c r="K53" s="470" t="s">
        <v>61</v>
      </c>
      <c r="M53" s="69" t="str">
        <f t="shared" si="4"/>
        <v>3.1.90.04.14</v>
      </c>
      <c r="N53" s="69" t="str">
        <f t="shared" si="5"/>
        <v>31900414</v>
      </c>
      <c r="O53" s="69" t="b">
        <f t="shared" si="6"/>
        <v>1</v>
      </c>
      <c r="P53" s="186" t="str">
        <f t="shared" si="2"/>
        <v>31900414</v>
      </c>
      <c r="R53" s="407" t="str">
        <f t="shared" si="7"/>
        <v>A</v>
      </c>
      <c r="S53" s="2" t="b">
        <f t="shared" si="8"/>
        <v>1</v>
      </c>
      <c r="U53" s="69" t="str">
        <f t="shared" si="9"/>
        <v>3.1.90.04.14 - FÉRIAS - ABONO CONSTITUCIONAL - CONTRATO TEMP</v>
      </c>
    </row>
    <row r="54" spans="1:21" s="69" customFormat="1" x14ac:dyDescent="0.25">
      <c r="A54" s="157"/>
      <c r="B54" s="385" t="s">
        <v>213</v>
      </c>
      <c r="C54" s="386" t="s">
        <v>314</v>
      </c>
      <c r="D54" s="386" t="s">
        <v>214</v>
      </c>
      <c r="E54" s="386" t="s">
        <v>218</v>
      </c>
      <c r="F54" s="386" t="s">
        <v>225</v>
      </c>
      <c r="G54" s="347" t="str">
        <f t="shared" si="3"/>
        <v>3.1.90.04.15</v>
      </c>
      <c r="H54" s="61" t="s">
        <v>569</v>
      </c>
      <c r="I54" s="202" t="str">
        <f t="shared" si="11"/>
        <v>A</v>
      </c>
      <c r="J54" s="269">
        <f t="shared" si="10"/>
        <v>5</v>
      </c>
      <c r="K54" s="470" t="s">
        <v>61</v>
      </c>
      <c r="M54" s="69" t="str">
        <f t="shared" si="4"/>
        <v>3.1.90.04.15</v>
      </c>
      <c r="N54" s="69" t="str">
        <f t="shared" si="5"/>
        <v>31900415</v>
      </c>
      <c r="O54" s="69" t="b">
        <f t="shared" si="6"/>
        <v>1</v>
      </c>
      <c r="P54" s="186" t="str">
        <f t="shared" si="2"/>
        <v>31900415</v>
      </c>
      <c r="R54" s="407" t="str">
        <f t="shared" si="7"/>
        <v>A</v>
      </c>
      <c r="S54" s="69" t="b">
        <f t="shared" si="8"/>
        <v>1</v>
      </c>
      <c r="U54" s="69" t="str">
        <f t="shared" si="9"/>
        <v>3.1.90.04.15 - OBRIGAÇÕES PATRONAIS - CONTRATO TEMPORÁRIO</v>
      </c>
    </row>
    <row r="55" spans="1:21" x14ac:dyDescent="0.25">
      <c r="B55" s="188" t="s">
        <v>213</v>
      </c>
      <c r="C55" s="189" t="s">
        <v>314</v>
      </c>
      <c r="D55" s="189" t="s">
        <v>214</v>
      </c>
      <c r="E55" s="189" t="s">
        <v>218</v>
      </c>
      <c r="F55" s="189" t="s">
        <v>271</v>
      </c>
      <c r="G55" s="347" t="str">
        <f t="shared" si="3"/>
        <v>3.1.90.04.51</v>
      </c>
      <c r="H55" s="61" t="s">
        <v>570</v>
      </c>
      <c r="I55" s="202" t="str">
        <f t="shared" si="11"/>
        <v>A</v>
      </c>
      <c r="J55" s="269">
        <f t="shared" si="10"/>
        <v>5</v>
      </c>
      <c r="K55" s="470" t="s">
        <v>61</v>
      </c>
      <c r="M55" s="69" t="str">
        <f t="shared" si="4"/>
        <v>3.1.90.04.51</v>
      </c>
      <c r="N55" s="69" t="str">
        <f t="shared" si="5"/>
        <v>31900451</v>
      </c>
      <c r="O55" s="69" t="b">
        <f t="shared" si="6"/>
        <v>1</v>
      </c>
      <c r="P55" s="186" t="str">
        <f t="shared" si="2"/>
        <v>31900451</v>
      </c>
      <c r="R55" s="407" t="str">
        <f t="shared" si="7"/>
        <v>A</v>
      </c>
      <c r="S55" s="2" t="b">
        <f t="shared" si="8"/>
        <v>1</v>
      </c>
      <c r="U55" s="69" t="str">
        <f t="shared" si="9"/>
        <v>3.1.90.04.51 - ADICIONAIS DE CONTRATO TEMPORÁRIO</v>
      </c>
    </row>
    <row r="56" spans="1:21" x14ac:dyDescent="0.25">
      <c r="B56" s="188" t="s">
        <v>213</v>
      </c>
      <c r="C56" s="189" t="s">
        <v>314</v>
      </c>
      <c r="D56" s="189" t="s">
        <v>214</v>
      </c>
      <c r="E56" s="189" t="s">
        <v>218</v>
      </c>
      <c r="F56" s="189" t="s">
        <v>270</v>
      </c>
      <c r="G56" s="347" t="str">
        <f t="shared" si="3"/>
        <v>3.1.90.04.99</v>
      </c>
      <c r="H56" s="61" t="s">
        <v>66</v>
      </c>
      <c r="I56" s="202" t="str">
        <f t="shared" si="11"/>
        <v>A</v>
      </c>
      <c r="J56" s="269">
        <f t="shared" si="10"/>
        <v>5</v>
      </c>
      <c r="K56" s="470" t="s">
        <v>61</v>
      </c>
      <c r="M56" s="69" t="str">
        <f t="shared" si="4"/>
        <v>3.1.90.04.99</v>
      </c>
      <c r="N56" s="69" t="str">
        <f t="shared" si="5"/>
        <v>31900499</v>
      </c>
      <c r="O56" s="69" t="b">
        <f t="shared" si="6"/>
        <v>1</v>
      </c>
      <c r="P56" s="186" t="str">
        <f t="shared" si="2"/>
        <v>31900499</v>
      </c>
      <c r="R56" s="407" t="str">
        <f t="shared" si="7"/>
        <v>A</v>
      </c>
      <c r="S56" s="2" t="b">
        <f t="shared" si="8"/>
        <v>1</v>
      </c>
      <c r="U56" s="69" t="str">
        <f t="shared" si="9"/>
        <v>3.1.90.04.99 - OUTRAS CONTRATAÇÕES POR TEMPO DETERMINADO</v>
      </c>
    </row>
    <row r="57" spans="1:21" x14ac:dyDescent="0.25">
      <c r="B57" s="384" t="s">
        <v>213</v>
      </c>
      <c r="C57" s="322" t="s">
        <v>314</v>
      </c>
      <c r="D57" s="322" t="s">
        <v>214</v>
      </c>
      <c r="E57" s="322" t="s">
        <v>221</v>
      </c>
      <c r="F57" s="322" t="s">
        <v>264</v>
      </c>
      <c r="G57" s="346" t="str">
        <f t="shared" si="3"/>
        <v>3.1.90.07.00</v>
      </c>
      <c r="H57" s="56" t="s">
        <v>68</v>
      </c>
      <c r="I57" s="203" t="str">
        <f t="shared" si="11"/>
        <v>S</v>
      </c>
      <c r="J57" s="270">
        <f t="shared" si="10"/>
        <v>4</v>
      </c>
      <c r="K57" s="469" t="s">
        <v>60</v>
      </c>
      <c r="M57" s="69" t="str">
        <f t="shared" si="4"/>
        <v>3.1.90.07.00</v>
      </c>
      <c r="N57" s="69" t="str">
        <f t="shared" si="5"/>
        <v>31900700</v>
      </c>
      <c r="O57" s="69" t="b">
        <f t="shared" si="6"/>
        <v>1</v>
      </c>
      <c r="P57" s="186" t="str">
        <f t="shared" si="2"/>
        <v>31900700</v>
      </c>
      <c r="R57" s="407" t="str">
        <f t="shared" si="7"/>
        <v>S</v>
      </c>
      <c r="S57" s="2" t="b">
        <f t="shared" si="8"/>
        <v>1</v>
      </c>
      <c r="U57" s="69" t="str">
        <f t="shared" si="9"/>
        <v>3.1.90.07.00 - CONTRIBUIÇÃO A ENTIDADES FECHADAS DE PREVIDÊNCIA</v>
      </c>
    </row>
    <row r="58" spans="1:21" x14ac:dyDescent="0.25">
      <c r="B58" s="188" t="s">
        <v>213</v>
      </c>
      <c r="C58" s="189" t="s">
        <v>314</v>
      </c>
      <c r="D58" s="189" t="s">
        <v>214</v>
      </c>
      <c r="E58" s="189" t="s">
        <v>221</v>
      </c>
      <c r="F58" s="189" t="s">
        <v>251</v>
      </c>
      <c r="G58" s="347" t="str">
        <f t="shared" si="3"/>
        <v>3.1.90.07.01</v>
      </c>
      <c r="H58" s="61" t="s">
        <v>571</v>
      </c>
      <c r="I58" s="202" t="str">
        <f t="shared" si="11"/>
        <v>A</v>
      </c>
      <c r="J58" s="269">
        <f t="shared" si="10"/>
        <v>5</v>
      </c>
      <c r="K58" s="470" t="s">
        <v>61</v>
      </c>
      <c r="M58" s="69" t="str">
        <f t="shared" si="4"/>
        <v>3.1.90.07.01</v>
      </c>
      <c r="N58" s="69" t="str">
        <f t="shared" si="5"/>
        <v>31900701</v>
      </c>
      <c r="O58" s="69" t="b">
        <f t="shared" si="6"/>
        <v>1</v>
      </c>
      <c r="P58" s="186" t="str">
        <f t="shared" si="2"/>
        <v>31900701</v>
      </c>
      <c r="R58" s="407" t="str">
        <f t="shared" si="7"/>
        <v>A</v>
      </c>
      <c r="S58" s="2" t="b">
        <f t="shared" si="8"/>
        <v>1</v>
      </c>
      <c r="U58" s="69" t="str">
        <f t="shared" si="9"/>
        <v>3.1.90.07.01 - CONTRIBUIÇÃO PATRONAL PREVIDENCIA PRIVADA</v>
      </c>
    </row>
    <row r="59" spans="1:21" x14ac:dyDescent="0.25">
      <c r="B59" s="188" t="s">
        <v>213</v>
      </c>
      <c r="C59" s="189" t="s">
        <v>314</v>
      </c>
      <c r="D59" s="189" t="s">
        <v>214</v>
      </c>
      <c r="E59" s="189" t="s">
        <v>221</v>
      </c>
      <c r="F59" s="189" t="s">
        <v>216</v>
      </c>
      <c r="G59" s="347" t="str">
        <f t="shared" si="3"/>
        <v>3.1.90.07.02</v>
      </c>
      <c r="H59" s="61" t="s">
        <v>21</v>
      </c>
      <c r="I59" s="202" t="str">
        <f t="shared" si="11"/>
        <v>A</v>
      </c>
      <c r="J59" s="269">
        <f t="shared" si="10"/>
        <v>5</v>
      </c>
      <c r="K59" s="470" t="s">
        <v>61</v>
      </c>
      <c r="M59" s="69" t="str">
        <f t="shared" si="4"/>
        <v>3.1.90.07.02</v>
      </c>
      <c r="N59" s="69" t="str">
        <f t="shared" si="5"/>
        <v>31900702</v>
      </c>
      <c r="O59" s="69" t="b">
        <f t="shared" si="6"/>
        <v>1</v>
      </c>
      <c r="P59" s="186" t="str">
        <f t="shared" si="2"/>
        <v>31900702</v>
      </c>
      <c r="R59" s="407" t="str">
        <f t="shared" si="7"/>
        <v>A</v>
      </c>
      <c r="S59" s="2" t="b">
        <f t="shared" si="8"/>
        <v>1</v>
      </c>
      <c r="U59" s="69" t="str">
        <f t="shared" si="9"/>
        <v>3.1.90.07.02 - SEGUROS</v>
      </c>
    </row>
    <row r="60" spans="1:21" x14ac:dyDescent="0.25">
      <c r="B60" s="188" t="s">
        <v>213</v>
      </c>
      <c r="C60" s="189" t="s">
        <v>314</v>
      </c>
      <c r="D60" s="189" t="s">
        <v>214</v>
      </c>
      <c r="E60" s="189" t="s">
        <v>221</v>
      </c>
      <c r="F60" s="189" t="s">
        <v>218</v>
      </c>
      <c r="G60" s="347" t="str">
        <f t="shared" si="3"/>
        <v>3.1.90.07.04</v>
      </c>
      <c r="H60" s="61" t="s">
        <v>572</v>
      </c>
      <c r="I60" s="202" t="str">
        <f t="shared" si="11"/>
        <v>A</v>
      </c>
      <c r="J60" s="269">
        <f t="shared" si="10"/>
        <v>5</v>
      </c>
      <c r="K60" s="470" t="s">
        <v>61</v>
      </c>
      <c r="M60" s="69" t="str">
        <f t="shared" si="4"/>
        <v>3.1.90.07.04</v>
      </c>
      <c r="N60" s="69" t="str">
        <f t="shared" si="5"/>
        <v>31900704</v>
      </c>
      <c r="O60" s="69" t="b">
        <f t="shared" si="6"/>
        <v>1</v>
      </c>
      <c r="P60" s="186" t="str">
        <f t="shared" si="2"/>
        <v>31900704</v>
      </c>
      <c r="R60" s="407" t="str">
        <f t="shared" si="7"/>
        <v>A</v>
      </c>
      <c r="S60" s="2" t="b">
        <f t="shared" si="8"/>
        <v>1</v>
      </c>
      <c r="U60" s="69" t="str">
        <f t="shared" si="9"/>
        <v>3.1.90.07.04 - CONTRIBUIÇÃO PATRONAL PREVIDENCIA PRIVADA-PDV</v>
      </c>
    </row>
    <row r="61" spans="1:21" x14ac:dyDescent="0.25">
      <c r="B61" s="188" t="s">
        <v>213</v>
      </c>
      <c r="C61" s="189" t="s">
        <v>314</v>
      </c>
      <c r="D61" s="189" t="s">
        <v>214</v>
      </c>
      <c r="E61" s="189" t="s">
        <v>221</v>
      </c>
      <c r="F61" s="189" t="s">
        <v>270</v>
      </c>
      <c r="G61" s="347" t="str">
        <f t="shared" si="3"/>
        <v>3.1.90.07.99</v>
      </c>
      <c r="H61" s="61" t="s">
        <v>573</v>
      </c>
      <c r="I61" s="202" t="str">
        <f t="shared" si="11"/>
        <v>A</v>
      </c>
      <c r="J61" s="269">
        <f t="shared" si="10"/>
        <v>5</v>
      </c>
      <c r="K61" s="470" t="s">
        <v>61</v>
      </c>
      <c r="M61" s="69" t="str">
        <f t="shared" si="4"/>
        <v>3.1.90.07.99</v>
      </c>
      <c r="N61" s="69" t="str">
        <f t="shared" si="5"/>
        <v>31900799</v>
      </c>
      <c r="O61" s="69" t="b">
        <f t="shared" si="6"/>
        <v>1</v>
      </c>
      <c r="P61" s="186" t="str">
        <f t="shared" si="2"/>
        <v>31900799</v>
      </c>
      <c r="R61" s="407" t="str">
        <f t="shared" si="7"/>
        <v>A</v>
      </c>
      <c r="S61" s="2" t="b">
        <f t="shared" si="8"/>
        <v>1</v>
      </c>
      <c r="U61" s="69" t="str">
        <f t="shared" si="9"/>
        <v>3.1.90.07.99 - OUTRAS CONTRIBUICÕES A ENTIDADES FECHADAS DE PREVIDÊNCIA</v>
      </c>
    </row>
    <row r="62" spans="1:21" s="69" customFormat="1" x14ac:dyDescent="0.25">
      <c r="A62" s="157"/>
      <c r="B62" s="183" t="s">
        <v>213</v>
      </c>
      <c r="C62" s="169" t="s">
        <v>314</v>
      </c>
      <c r="D62" s="169" t="s">
        <v>214</v>
      </c>
      <c r="E62" s="169" t="s">
        <v>222</v>
      </c>
      <c r="F62" s="169" t="s">
        <v>264</v>
      </c>
      <c r="G62" s="348" t="str">
        <f t="shared" si="3"/>
        <v>3.1.90.08.00</v>
      </c>
      <c r="H62" s="177" t="s">
        <v>574</v>
      </c>
      <c r="I62" s="204" t="str">
        <f t="shared" si="11"/>
        <v>A</v>
      </c>
      <c r="J62" s="271">
        <f t="shared" si="10"/>
        <v>4</v>
      </c>
      <c r="K62" s="471" t="s">
        <v>53</v>
      </c>
      <c r="M62" s="69" t="str">
        <f t="shared" si="4"/>
        <v>3.1.90.08.00</v>
      </c>
      <c r="N62" s="69" t="str">
        <f t="shared" si="5"/>
        <v>31900800</v>
      </c>
      <c r="O62" s="69" t="b">
        <f t="shared" si="6"/>
        <v>1</v>
      </c>
      <c r="P62" s="186" t="str">
        <f t="shared" si="2"/>
        <v>31900800</v>
      </c>
      <c r="R62" s="407" t="str">
        <f t="shared" si="7"/>
        <v>A</v>
      </c>
      <c r="S62" s="69" t="b">
        <f t="shared" si="8"/>
        <v>1</v>
      </c>
      <c r="U62" s="69" t="str">
        <f t="shared" si="9"/>
        <v>3.1.90.08.00 - OUTROS BENEFÍCIOS ASSISTENCIAIS DO SERVIDOR E DO MILITAR</v>
      </c>
    </row>
    <row r="63" spans="1:21" x14ac:dyDescent="0.25">
      <c r="B63" s="384" t="s">
        <v>213</v>
      </c>
      <c r="C63" s="322" t="s">
        <v>314</v>
      </c>
      <c r="D63" s="322" t="s">
        <v>214</v>
      </c>
      <c r="E63" s="322" t="s">
        <v>253</v>
      </c>
      <c r="F63" s="322" t="s">
        <v>264</v>
      </c>
      <c r="G63" s="346" t="str">
        <f t="shared" si="3"/>
        <v>3.1.90.11.00</v>
      </c>
      <c r="H63" s="56" t="s">
        <v>69</v>
      </c>
      <c r="I63" s="203" t="str">
        <f t="shared" si="11"/>
        <v>S</v>
      </c>
      <c r="J63" s="270">
        <f t="shared" si="10"/>
        <v>4</v>
      </c>
      <c r="K63" s="469" t="s">
        <v>60</v>
      </c>
      <c r="M63" s="69" t="str">
        <f t="shared" si="4"/>
        <v>3.1.90.11.00</v>
      </c>
      <c r="N63" s="69" t="str">
        <f t="shared" si="5"/>
        <v>31901100</v>
      </c>
      <c r="O63" s="69" t="b">
        <f t="shared" si="6"/>
        <v>1</v>
      </c>
      <c r="P63" s="186" t="str">
        <f t="shared" si="2"/>
        <v>31901100</v>
      </c>
      <c r="R63" s="407" t="str">
        <f t="shared" si="7"/>
        <v>S</v>
      </c>
      <c r="S63" s="2" t="b">
        <f t="shared" si="8"/>
        <v>1</v>
      </c>
      <c r="U63" s="69" t="str">
        <f t="shared" si="9"/>
        <v>3.1.90.11.00 - VENCIMENTOS E VANTAGENS FIXAS - PESSOAL CIVIL</v>
      </c>
    </row>
    <row r="64" spans="1:21" x14ac:dyDescent="0.25">
      <c r="B64" s="188" t="s">
        <v>213</v>
      </c>
      <c r="C64" s="189" t="s">
        <v>314</v>
      </c>
      <c r="D64" s="189" t="s">
        <v>214</v>
      </c>
      <c r="E64" s="189" t="s">
        <v>253</v>
      </c>
      <c r="F64" s="189" t="s">
        <v>251</v>
      </c>
      <c r="G64" s="347" t="str">
        <f t="shared" si="3"/>
        <v>3.1.90.11.01</v>
      </c>
      <c r="H64" s="61" t="s">
        <v>575</v>
      </c>
      <c r="I64" s="202" t="str">
        <f t="shared" si="11"/>
        <v>A</v>
      </c>
      <c r="J64" s="269">
        <f t="shared" si="10"/>
        <v>5</v>
      </c>
      <c r="K64" s="470" t="s">
        <v>61</v>
      </c>
      <c r="M64" s="69" t="str">
        <f t="shared" si="4"/>
        <v>3.1.90.11.01</v>
      </c>
      <c r="N64" s="69" t="str">
        <f t="shared" si="5"/>
        <v>31901101</v>
      </c>
      <c r="O64" s="69" t="b">
        <f t="shared" si="6"/>
        <v>1</v>
      </c>
      <c r="P64" s="186" t="str">
        <f t="shared" si="2"/>
        <v>31901101</v>
      </c>
      <c r="R64" s="407" t="str">
        <f t="shared" si="7"/>
        <v>A</v>
      </c>
      <c r="S64" s="2" t="b">
        <f t="shared" si="8"/>
        <v>1</v>
      </c>
      <c r="U64" s="69" t="str">
        <f t="shared" si="9"/>
        <v>3.1.90.11.01 - VENCIMENTOS E SALÁRIOS</v>
      </c>
    </row>
    <row r="65" spans="1:21" x14ac:dyDescent="0.25">
      <c r="B65" s="188" t="s">
        <v>213</v>
      </c>
      <c r="C65" s="189" t="s">
        <v>314</v>
      </c>
      <c r="D65" s="189" t="s">
        <v>214</v>
      </c>
      <c r="E65" s="189" t="s">
        <v>253</v>
      </c>
      <c r="F65" s="189" t="s">
        <v>218</v>
      </c>
      <c r="G65" s="347" t="str">
        <f t="shared" si="3"/>
        <v>3.1.90.11.04</v>
      </c>
      <c r="H65" s="61" t="s">
        <v>10</v>
      </c>
      <c r="I65" s="202" t="str">
        <f t="shared" si="11"/>
        <v>A</v>
      </c>
      <c r="J65" s="269">
        <f t="shared" si="10"/>
        <v>5</v>
      </c>
      <c r="K65" s="470" t="s">
        <v>61</v>
      </c>
      <c r="M65" s="69" t="str">
        <f t="shared" si="4"/>
        <v>3.1.90.11.04</v>
      </c>
      <c r="N65" s="69" t="str">
        <f t="shared" si="5"/>
        <v>31901104</v>
      </c>
      <c r="O65" s="69" t="b">
        <f t="shared" si="6"/>
        <v>1</v>
      </c>
      <c r="P65" s="186" t="str">
        <f t="shared" si="2"/>
        <v>31901104</v>
      </c>
      <c r="R65" s="407" t="str">
        <f t="shared" si="7"/>
        <v>A</v>
      </c>
      <c r="S65" s="2" t="b">
        <f t="shared" si="8"/>
        <v>1</v>
      </c>
      <c r="U65" s="69" t="str">
        <f t="shared" si="9"/>
        <v>3.1.90.11.04 - ADICIONAL NOTURNO</v>
      </c>
    </row>
    <row r="66" spans="1:21" x14ac:dyDescent="0.25">
      <c r="B66" s="188" t="s">
        <v>213</v>
      </c>
      <c r="C66" s="189" t="s">
        <v>314</v>
      </c>
      <c r="D66" s="189" t="s">
        <v>214</v>
      </c>
      <c r="E66" s="189" t="s">
        <v>253</v>
      </c>
      <c r="F66" s="189" t="s">
        <v>219</v>
      </c>
      <c r="G66" s="347" t="str">
        <f t="shared" si="3"/>
        <v>3.1.90.11.05</v>
      </c>
      <c r="H66" s="61" t="s">
        <v>11</v>
      </c>
      <c r="I66" s="202" t="str">
        <f t="shared" si="11"/>
        <v>A</v>
      </c>
      <c r="J66" s="269">
        <f t="shared" si="10"/>
        <v>5</v>
      </c>
      <c r="K66" s="470" t="s">
        <v>61</v>
      </c>
      <c r="M66" s="69" t="str">
        <f t="shared" si="4"/>
        <v>3.1.90.11.05</v>
      </c>
      <c r="N66" s="69" t="str">
        <f t="shared" si="5"/>
        <v>31901105</v>
      </c>
      <c r="O66" s="69" t="b">
        <f t="shared" si="6"/>
        <v>1</v>
      </c>
      <c r="P66" s="186" t="str">
        <f t="shared" si="2"/>
        <v>31901105</v>
      </c>
      <c r="R66" s="407" t="str">
        <f t="shared" si="7"/>
        <v>A</v>
      </c>
      <c r="S66" s="2" t="b">
        <f t="shared" si="8"/>
        <v>1</v>
      </c>
      <c r="U66" s="69" t="str">
        <f t="shared" si="9"/>
        <v>3.1.90.11.05 - INCORPORAÇÕES</v>
      </c>
    </row>
    <row r="67" spans="1:21" x14ac:dyDescent="0.25">
      <c r="B67" s="188" t="s">
        <v>213</v>
      </c>
      <c r="C67" s="189" t="s">
        <v>314</v>
      </c>
      <c r="D67" s="189" t="s">
        <v>214</v>
      </c>
      <c r="E67" s="189" t="s">
        <v>253</v>
      </c>
      <c r="F67" s="189" t="s">
        <v>221</v>
      </c>
      <c r="G67" s="347" t="str">
        <f t="shared" si="3"/>
        <v>3.1.90.11.07</v>
      </c>
      <c r="H67" s="61" t="s">
        <v>70</v>
      </c>
      <c r="I67" s="202" t="str">
        <f t="shared" si="11"/>
        <v>A</v>
      </c>
      <c r="J67" s="269">
        <f t="shared" si="10"/>
        <v>5</v>
      </c>
      <c r="K67" s="470" t="s">
        <v>61</v>
      </c>
      <c r="M67" s="69" t="str">
        <f t="shared" si="4"/>
        <v>3.1.90.11.07</v>
      </c>
      <c r="N67" s="69" t="str">
        <f t="shared" si="5"/>
        <v>31901107</v>
      </c>
      <c r="O67" s="69" t="b">
        <f t="shared" si="6"/>
        <v>1</v>
      </c>
      <c r="P67" s="186" t="str">
        <f t="shared" si="2"/>
        <v>31901107</v>
      </c>
      <c r="R67" s="407" t="str">
        <f t="shared" si="7"/>
        <v>A</v>
      </c>
      <c r="S67" s="2" t="b">
        <f t="shared" si="8"/>
        <v>1</v>
      </c>
      <c r="U67" s="69" t="str">
        <f t="shared" si="9"/>
        <v>3.1.90.11.07 - ABONO DE PERMANENCIA</v>
      </c>
    </row>
    <row r="68" spans="1:21" x14ac:dyDescent="0.25">
      <c r="B68" s="188" t="s">
        <v>213</v>
      </c>
      <c r="C68" s="189" t="s">
        <v>314</v>
      </c>
      <c r="D68" s="189" t="s">
        <v>214</v>
      </c>
      <c r="E68" s="189" t="s">
        <v>253</v>
      </c>
      <c r="F68" s="189" t="s">
        <v>222</v>
      </c>
      <c r="G68" s="347" t="str">
        <f t="shared" si="3"/>
        <v>3.1.90.11.08</v>
      </c>
      <c r="H68" s="61" t="s">
        <v>576</v>
      </c>
      <c r="I68" s="202" t="str">
        <f t="shared" si="11"/>
        <v>A</v>
      </c>
      <c r="J68" s="269">
        <f t="shared" si="10"/>
        <v>5</v>
      </c>
      <c r="K68" s="470" t="s">
        <v>61</v>
      </c>
      <c r="M68" s="69" t="str">
        <f t="shared" si="4"/>
        <v>3.1.90.11.08</v>
      </c>
      <c r="N68" s="69" t="str">
        <f t="shared" si="5"/>
        <v>31901108</v>
      </c>
      <c r="O68" s="69" t="b">
        <f t="shared" si="6"/>
        <v>1</v>
      </c>
      <c r="P68" s="186" t="str">
        <f t="shared" si="2"/>
        <v>31901108</v>
      </c>
      <c r="R68" s="407" t="str">
        <f t="shared" si="7"/>
        <v>A</v>
      </c>
      <c r="S68" s="2" t="b">
        <f t="shared" si="8"/>
        <v>1</v>
      </c>
      <c r="U68" s="69" t="str">
        <f t="shared" si="9"/>
        <v>3.1.90.11.08 - ADIANTAMENTO PECUNIÁRIO</v>
      </c>
    </row>
    <row r="69" spans="1:21" x14ac:dyDescent="0.25">
      <c r="B69" s="188" t="s">
        <v>213</v>
      </c>
      <c r="C69" s="189" t="s">
        <v>314</v>
      </c>
      <c r="D69" s="189" t="s">
        <v>214</v>
      </c>
      <c r="E69" s="189" t="s">
        <v>253</v>
      </c>
      <c r="F69" s="189" t="s">
        <v>252</v>
      </c>
      <c r="G69" s="347" t="str">
        <f t="shared" si="3"/>
        <v>3.1.90.11.09</v>
      </c>
      <c r="H69" s="61" t="s">
        <v>12</v>
      </c>
      <c r="I69" s="202" t="str">
        <f t="shared" si="11"/>
        <v>A</v>
      </c>
      <c r="J69" s="269">
        <f t="shared" si="10"/>
        <v>5</v>
      </c>
      <c r="K69" s="470" t="s">
        <v>61</v>
      </c>
      <c r="M69" s="69" t="str">
        <f t="shared" si="4"/>
        <v>3.1.90.11.09</v>
      </c>
      <c r="N69" s="69" t="str">
        <f t="shared" si="5"/>
        <v>31901109</v>
      </c>
      <c r="O69" s="69" t="b">
        <f t="shared" si="6"/>
        <v>1</v>
      </c>
      <c r="P69" s="186" t="str">
        <f t="shared" si="2"/>
        <v>31901109</v>
      </c>
      <c r="R69" s="407" t="str">
        <f t="shared" si="7"/>
        <v>A</v>
      </c>
      <c r="S69" s="2" t="b">
        <f t="shared" si="8"/>
        <v>1</v>
      </c>
      <c r="U69" s="69" t="str">
        <f t="shared" si="9"/>
        <v>3.1.90.11.09 - ADICIONAL DE PERICULOSIDADE</v>
      </c>
    </row>
    <row r="70" spans="1:21" x14ac:dyDescent="0.25">
      <c r="B70" s="188" t="s">
        <v>213</v>
      </c>
      <c r="C70" s="189" t="s">
        <v>314</v>
      </c>
      <c r="D70" s="189" t="s">
        <v>214</v>
      </c>
      <c r="E70" s="189" t="s">
        <v>253</v>
      </c>
      <c r="F70" s="189" t="s">
        <v>261</v>
      </c>
      <c r="G70" s="347" t="str">
        <f t="shared" si="3"/>
        <v>3.1.90.11.10</v>
      </c>
      <c r="H70" s="61" t="s">
        <v>13</v>
      </c>
      <c r="I70" s="202" t="str">
        <f t="shared" si="11"/>
        <v>A</v>
      </c>
      <c r="J70" s="269">
        <f t="shared" si="10"/>
        <v>5</v>
      </c>
      <c r="K70" s="470" t="s">
        <v>61</v>
      </c>
      <c r="M70" s="69" t="str">
        <f t="shared" si="4"/>
        <v>3.1.90.11.10</v>
      </c>
      <c r="N70" s="69" t="str">
        <f t="shared" si="5"/>
        <v>31901110</v>
      </c>
      <c r="O70" s="69" t="b">
        <f t="shared" si="6"/>
        <v>1</v>
      </c>
      <c r="P70" s="186" t="str">
        <f t="shared" si="2"/>
        <v>31901110</v>
      </c>
      <c r="R70" s="407" t="str">
        <f t="shared" si="7"/>
        <v>A</v>
      </c>
      <c r="S70" s="2" t="b">
        <f t="shared" si="8"/>
        <v>1</v>
      </c>
      <c r="U70" s="69" t="str">
        <f t="shared" si="9"/>
        <v>3.1.90.11.10 - ADICIONAL DE INSALUBRIDADE</v>
      </c>
    </row>
    <row r="71" spans="1:21" x14ac:dyDescent="0.25">
      <c r="B71" s="188" t="s">
        <v>213</v>
      </c>
      <c r="C71" s="189" t="s">
        <v>314</v>
      </c>
      <c r="D71" s="189" t="s">
        <v>214</v>
      </c>
      <c r="E71" s="189" t="s">
        <v>253</v>
      </c>
      <c r="F71" s="189" t="s">
        <v>253</v>
      </c>
      <c r="G71" s="347" t="str">
        <f t="shared" si="3"/>
        <v>3.1.90.11.11</v>
      </c>
      <c r="H71" s="61" t="s">
        <v>14</v>
      </c>
      <c r="I71" s="202" t="str">
        <f t="shared" si="11"/>
        <v>A</v>
      </c>
      <c r="J71" s="269">
        <f t="shared" si="10"/>
        <v>5</v>
      </c>
      <c r="K71" s="470" t="s">
        <v>61</v>
      </c>
      <c r="M71" s="69" t="str">
        <f t="shared" si="4"/>
        <v>3.1.90.11.11</v>
      </c>
      <c r="N71" s="69" t="str">
        <f t="shared" si="5"/>
        <v>31901111</v>
      </c>
      <c r="O71" s="69" t="b">
        <f t="shared" si="6"/>
        <v>1</v>
      </c>
      <c r="P71" s="186" t="str">
        <f t="shared" si="2"/>
        <v>31901111</v>
      </c>
      <c r="R71" s="407" t="str">
        <f t="shared" si="7"/>
        <v>A</v>
      </c>
      <c r="S71" s="2" t="b">
        <f t="shared" si="8"/>
        <v>1</v>
      </c>
      <c r="U71" s="69" t="str">
        <f t="shared" si="9"/>
        <v>3.1.90.11.11 - ADICIONAL DE ATIVIDADES PENOSAS</v>
      </c>
    </row>
    <row r="72" spans="1:21" s="59" customFormat="1" x14ac:dyDescent="0.25">
      <c r="A72" s="157"/>
      <c r="B72" s="188" t="s">
        <v>213</v>
      </c>
      <c r="C72" s="189" t="s">
        <v>314</v>
      </c>
      <c r="D72" s="189" t="s">
        <v>214</v>
      </c>
      <c r="E72" s="189" t="s">
        <v>253</v>
      </c>
      <c r="F72" s="189">
        <v>13</v>
      </c>
      <c r="G72" s="347" t="str">
        <f t="shared" si="3"/>
        <v>3.1.90.11.13</v>
      </c>
      <c r="H72" s="61" t="s">
        <v>322</v>
      </c>
      <c r="I72" s="202" t="str">
        <f t="shared" si="11"/>
        <v>A</v>
      </c>
      <c r="J72" s="269">
        <f t="shared" si="10"/>
        <v>5</v>
      </c>
      <c r="K72" s="470" t="s">
        <v>61</v>
      </c>
      <c r="M72" s="69" t="str">
        <f t="shared" si="4"/>
        <v>3.1.90.11.13</v>
      </c>
      <c r="N72" s="69" t="str">
        <f t="shared" si="5"/>
        <v>31901113</v>
      </c>
      <c r="O72" s="69" t="b">
        <f t="shared" si="6"/>
        <v>1</v>
      </c>
      <c r="P72" s="186" t="str">
        <f t="shared" si="2"/>
        <v>31901113</v>
      </c>
      <c r="R72" s="408" t="str">
        <f t="shared" si="7"/>
        <v>A</v>
      </c>
      <c r="S72" s="59" t="b">
        <f t="shared" si="8"/>
        <v>1</v>
      </c>
      <c r="U72" s="69" t="str">
        <f t="shared" si="9"/>
        <v>3.1.90.11.13 - INCENTIVO A QUALIFICAÇÃO</v>
      </c>
    </row>
    <row r="73" spans="1:21" x14ac:dyDescent="0.25">
      <c r="B73" s="188" t="s">
        <v>213</v>
      </c>
      <c r="C73" s="189" t="s">
        <v>314</v>
      </c>
      <c r="D73" s="189" t="s">
        <v>214</v>
      </c>
      <c r="E73" s="189" t="s">
        <v>253</v>
      </c>
      <c r="F73" s="189" t="s">
        <v>228</v>
      </c>
      <c r="G73" s="347" t="str">
        <f t="shared" si="3"/>
        <v>3.1.90.11.31</v>
      </c>
      <c r="H73" s="61" t="s">
        <v>577</v>
      </c>
      <c r="I73" s="202" t="str">
        <f t="shared" si="11"/>
        <v>A</v>
      </c>
      <c r="J73" s="269">
        <f t="shared" si="10"/>
        <v>5</v>
      </c>
      <c r="K73" s="470" t="s">
        <v>61</v>
      </c>
      <c r="M73" s="69" t="str">
        <f t="shared" si="4"/>
        <v>3.1.90.11.31</v>
      </c>
      <c r="N73" s="69" t="str">
        <f t="shared" si="5"/>
        <v>31901131</v>
      </c>
      <c r="O73" s="69" t="b">
        <f t="shared" si="6"/>
        <v>1</v>
      </c>
      <c r="P73" s="186" t="str">
        <f t="shared" si="2"/>
        <v>31901131</v>
      </c>
      <c r="R73" s="407" t="str">
        <f t="shared" si="7"/>
        <v>A</v>
      </c>
      <c r="S73" s="2" t="b">
        <f t="shared" si="8"/>
        <v>1</v>
      </c>
      <c r="U73" s="69" t="str">
        <f t="shared" si="9"/>
        <v>3.1.90.11.31 - GRATIFICAÇÃO POR EXERCICIO DE CARGOS</v>
      </c>
    </row>
    <row r="74" spans="1:21" x14ac:dyDescent="0.25">
      <c r="B74" s="188" t="s">
        <v>213</v>
      </c>
      <c r="C74" s="189" t="s">
        <v>314</v>
      </c>
      <c r="D74" s="189" t="s">
        <v>214</v>
      </c>
      <c r="E74" s="189" t="s">
        <v>253</v>
      </c>
      <c r="F74" s="189" t="s">
        <v>239</v>
      </c>
      <c r="G74" s="347" t="str">
        <f t="shared" si="3"/>
        <v>3.1.90.11.33</v>
      </c>
      <c r="H74" s="61" t="s">
        <v>578</v>
      </c>
      <c r="I74" s="202" t="str">
        <f t="shared" si="11"/>
        <v>A</v>
      </c>
      <c r="J74" s="269">
        <f t="shared" si="10"/>
        <v>5</v>
      </c>
      <c r="K74" s="470" t="s">
        <v>61</v>
      </c>
      <c r="M74" s="69" t="str">
        <f t="shared" si="4"/>
        <v>3.1.90.11.33</v>
      </c>
      <c r="N74" s="69" t="str">
        <f t="shared" si="5"/>
        <v>31901133</v>
      </c>
      <c r="O74" s="69" t="b">
        <f t="shared" si="6"/>
        <v>1</v>
      </c>
      <c r="P74" s="186" t="str">
        <f t="shared" ref="P74:P137" si="12">TRIM(SUBSTITUTE(TEXT(G74,"00000000"),".",""))</f>
        <v>31901133</v>
      </c>
      <c r="R74" s="407" t="str">
        <f t="shared" si="7"/>
        <v>A</v>
      </c>
      <c r="S74" s="2" t="b">
        <f t="shared" si="8"/>
        <v>1</v>
      </c>
      <c r="U74" s="69" t="str">
        <f t="shared" si="9"/>
        <v>3.1.90.11.33 - GRATIFICAÇÃO POR EXERCICIO DE FUNÇÕES</v>
      </c>
    </row>
    <row r="75" spans="1:21" x14ac:dyDescent="0.25">
      <c r="B75" s="188" t="s">
        <v>213</v>
      </c>
      <c r="C75" s="189" t="s">
        <v>314</v>
      </c>
      <c r="D75" s="189" t="s">
        <v>214</v>
      </c>
      <c r="E75" s="189" t="s">
        <v>253</v>
      </c>
      <c r="F75" s="189" t="s">
        <v>240</v>
      </c>
      <c r="G75" s="347" t="str">
        <f t="shared" ref="G75:G138" si="13">B75&amp;"."&amp;C75&amp;"."&amp;D75&amp;"."&amp;E75&amp;"."&amp;F75</f>
        <v>3.1.90.11.37</v>
      </c>
      <c r="H75" s="61" t="s">
        <v>579</v>
      </c>
      <c r="I75" s="202" t="str">
        <f t="shared" si="11"/>
        <v>A</v>
      </c>
      <c r="J75" s="269">
        <f t="shared" si="10"/>
        <v>5</v>
      </c>
      <c r="K75" s="470" t="s">
        <v>61</v>
      </c>
      <c r="M75" s="69" t="str">
        <f t="shared" ref="M75:M138" si="14">B75&amp;"."&amp;C75&amp;"."&amp;D75&amp;"."&amp;E75&amp;"."&amp;F75</f>
        <v>3.1.90.11.37</v>
      </c>
      <c r="N75" s="69" t="str">
        <f t="shared" ref="N75:N138" si="15">SUBSTITUTE(M75,".","")</f>
        <v>31901137</v>
      </c>
      <c r="O75" s="69" t="b">
        <f t="shared" ref="O75:O138" si="16">N75=P75</f>
        <v>1</v>
      </c>
      <c r="P75" s="186" t="str">
        <f t="shared" si="12"/>
        <v>31901137</v>
      </c>
      <c r="R75" s="407" t="str">
        <f t="shared" ref="R75:R138" si="17">IF(IFERROR(SEARCH("Último",K75),0)&gt;0,"A","S")</f>
        <v>A</v>
      </c>
      <c r="S75" s="2" t="b">
        <f t="shared" ref="S75:S138" si="18">R75=I75</f>
        <v>1</v>
      </c>
      <c r="U75" s="69" t="str">
        <f t="shared" ref="U75:U138" si="19">G75&amp;" - "&amp;H75</f>
        <v>3.1.90.11.37 - GRATIFICAÇÃO DE TEMPO DE SERVIÇO</v>
      </c>
    </row>
    <row r="76" spans="1:21" x14ac:dyDescent="0.25">
      <c r="B76" s="188" t="s">
        <v>213</v>
      </c>
      <c r="C76" s="189" t="s">
        <v>314</v>
      </c>
      <c r="D76" s="189" t="s">
        <v>214</v>
      </c>
      <c r="E76" s="189" t="s">
        <v>253</v>
      </c>
      <c r="F76" s="189" t="s">
        <v>242</v>
      </c>
      <c r="G76" s="347" t="str">
        <f t="shared" si="13"/>
        <v>3.1.90.11.42</v>
      </c>
      <c r="H76" s="61" t="s">
        <v>580</v>
      </c>
      <c r="I76" s="202" t="str">
        <f t="shared" si="11"/>
        <v>A</v>
      </c>
      <c r="J76" s="269">
        <f t="shared" si="10"/>
        <v>5</v>
      </c>
      <c r="K76" s="470" t="s">
        <v>61</v>
      </c>
      <c r="M76" s="69" t="str">
        <f t="shared" si="14"/>
        <v>3.1.90.11.42</v>
      </c>
      <c r="N76" s="69" t="str">
        <f t="shared" si="15"/>
        <v>31901142</v>
      </c>
      <c r="O76" s="69" t="b">
        <f t="shared" si="16"/>
        <v>1</v>
      </c>
      <c r="P76" s="186" t="str">
        <f t="shared" si="12"/>
        <v>31901142</v>
      </c>
      <c r="R76" s="407" t="str">
        <f t="shared" si="17"/>
        <v>A</v>
      </c>
      <c r="S76" s="2" t="b">
        <f t="shared" si="18"/>
        <v>1</v>
      </c>
      <c r="U76" s="69" t="str">
        <f t="shared" si="19"/>
        <v>3.1.90.11.42 - FÉRIAS VENCIDAS E PROPORCIONAIS</v>
      </c>
    </row>
    <row r="77" spans="1:21" x14ac:dyDescent="0.25">
      <c r="B77" s="188" t="s">
        <v>213</v>
      </c>
      <c r="C77" s="189" t="s">
        <v>314</v>
      </c>
      <c r="D77" s="189" t="s">
        <v>214</v>
      </c>
      <c r="E77" s="189" t="s">
        <v>253</v>
      </c>
      <c r="F77" s="189" t="s">
        <v>243</v>
      </c>
      <c r="G77" s="347" t="str">
        <f t="shared" si="13"/>
        <v>3.1.90.11.43</v>
      </c>
      <c r="H77" s="61" t="s">
        <v>547</v>
      </c>
      <c r="I77" s="202" t="str">
        <f t="shared" si="11"/>
        <v>A</v>
      </c>
      <c r="J77" s="269">
        <f t="shared" ref="J77:J140" si="20">IF( (VALUE(F77) &gt; 0), 5,IF( (VALUE(E77) &gt; 0), 4,IF( (VALUE(D77) &gt; 0), 3,IF( (VALUE(C77) &gt; 0), 2,1))))</f>
        <v>5</v>
      </c>
      <c r="K77" s="470" t="s">
        <v>61</v>
      </c>
      <c r="M77" s="69" t="str">
        <f t="shared" si="14"/>
        <v>3.1.90.11.43</v>
      </c>
      <c r="N77" s="69" t="str">
        <f t="shared" si="15"/>
        <v>31901143</v>
      </c>
      <c r="O77" s="69" t="b">
        <f t="shared" si="16"/>
        <v>1</v>
      </c>
      <c r="P77" s="186" t="str">
        <f t="shared" si="12"/>
        <v>31901143</v>
      </c>
      <c r="R77" s="407" t="str">
        <f t="shared" si="17"/>
        <v>A</v>
      </c>
      <c r="S77" s="2" t="b">
        <f t="shared" si="18"/>
        <v>1</v>
      </c>
      <c r="U77" s="69" t="str">
        <f t="shared" si="19"/>
        <v>3.1.90.11.43 - 13º SALÁRIO</v>
      </c>
    </row>
    <row r="78" spans="1:21" x14ac:dyDescent="0.25">
      <c r="B78" s="188" t="s">
        <v>213</v>
      </c>
      <c r="C78" s="189" t="s">
        <v>314</v>
      </c>
      <c r="D78" s="189" t="s">
        <v>214</v>
      </c>
      <c r="E78" s="189" t="s">
        <v>253</v>
      </c>
      <c r="F78" s="189" t="s">
        <v>244</v>
      </c>
      <c r="G78" s="347" t="str">
        <f t="shared" si="13"/>
        <v>3.1.90.11.44</v>
      </c>
      <c r="H78" s="61" t="s">
        <v>581</v>
      </c>
      <c r="I78" s="202" t="str">
        <f t="shared" si="11"/>
        <v>A</v>
      </c>
      <c r="J78" s="269">
        <f t="shared" si="20"/>
        <v>5</v>
      </c>
      <c r="K78" s="470" t="s">
        <v>61</v>
      </c>
      <c r="M78" s="69" t="str">
        <f t="shared" si="14"/>
        <v>3.1.90.11.44</v>
      </c>
      <c r="N78" s="69" t="str">
        <f t="shared" si="15"/>
        <v>31901144</v>
      </c>
      <c r="O78" s="69" t="b">
        <f t="shared" si="16"/>
        <v>1</v>
      </c>
      <c r="P78" s="186" t="str">
        <f t="shared" si="12"/>
        <v>31901144</v>
      </c>
      <c r="R78" s="407" t="str">
        <f t="shared" si="17"/>
        <v>A</v>
      </c>
      <c r="S78" s="2" t="b">
        <f t="shared" si="18"/>
        <v>1</v>
      </c>
      <c r="U78" s="69" t="str">
        <f t="shared" si="19"/>
        <v>3.1.90.11.44 - FÉRIAS - ABONO PECUNIÁRIO</v>
      </c>
    </row>
    <row r="79" spans="1:21" x14ac:dyDescent="0.25">
      <c r="B79" s="188" t="s">
        <v>213</v>
      </c>
      <c r="C79" s="189" t="s">
        <v>314</v>
      </c>
      <c r="D79" s="189" t="s">
        <v>214</v>
      </c>
      <c r="E79" s="189" t="s">
        <v>253</v>
      </c>
      <c r="F79" s="189" t="s">
        <v>245</v>
      </c>
      <c r="G79" s="347" t="str">
        <f t="shared" si="13"/>
        <v>3.1.90.11.45</v>
      </c>
      <c r="H79" s="61" t="s">
        <v>582</v>
      </c>
      <c r="I79" s="202" t="str">
        <f t="shared" si="11"/>
        <v>A</v>
      </c>
      <c r="J79" s="269">
        <f t="shared" si="20"/>
        <v>5</v>
      </c>
      <c r="K79" s="470" t="s">
        <v>61</v>
      </c>
      <c r="M79" s="69" t="str">
        <f t="shared" si="14"/>
        <v>3.1.90.11.45</v>
      </c>
      <c r="N79" s="69" t="str">
        <f t="shared" si="15"/>
        <v>31901145</v>
      </c>
      <c r="O79" s="69" t="b">
        <f t="shared" si="16"/>
        <v>1</v>
      </c>
      <c r="P79" s="186" t="str">
        <f t="shared" si="12"/>
        <v>31901145</v>
      </c>
      <c r="R79" s="407" t="str">
        <f t="shared" si="17"/>
        <v>A</v>
      </c>
      <c r="S79" s="2" t="b">
        <f t="shared" si="18"/>
        <v>1</v>
      </c>
      <c r="U79" s="69" t="str">
        <f t="shared" si="19"/>
        <v>3.1.90.11.45 - FÉRIAS – ABONO CONSTITUCIONAL</v>
      </c>
    </row>
    <row r="80" spans="1:21" x14ac:dyDescent="0.25">
      <c r="B80" s="188" t="s">
        <v>213</v>
      </c>
      <c r="C80" s="189" t="s">
        <v>314</v>
      </c>
      <c r="D80" s="189" t="s">
        <v>214</v>
      </c>
      <c r="E80" s="189" t="s">
        <v>253</v>
      </c>
      <c r="F80" s="189" t="s">
        <v>247</v>
      </c>
      <c r="G80" s="347" t="str">
        <f t="shared" si="13"/>
        <v>3.1.90.11.47</v>
      </c>
      <c r="H80" s="61" t="s">
        <v>583</v>
      </c>
      <c r="I80" s="202" t="str">
        <f t="shared" si="11"/>
        <v>A</v>
      </c>
      <c r="J80" s="269">
        <f t="shared" si="20"/>
        <v>5</v>
      </c>
      <c r="K80" s="470" t="s">
        <v>61</v>
      </c>
      <c r="M80" s="69" t="str">
        <f t="shared" si="14"/>
        <v>3.1.90.11.47</v>
      </c>
      <c r="N80" s="69" t="str">
        <f t="shared" si="15"/>
        <v>31901147</v>
      </c>
      <c r="O80" s="69" t="b">
        <f t="shared" si="16"/>
        <v>1</v>
      </c>
      <c r="P80" s="186" t="str">
        <f t="shared" si="12"/>
        <v>31901147</v>
      </c>
      <c r="R80" s="407" t="str">
        <f t="shared" si="17"/>
        <v>A</v>
      </c>
      <c r="S80" s="2" t="b">
        <f t="shared" si="18"/>
        <v>1</v>
      </c>
      <c r="U80" s="69" t="str">
        <f t="shared" si="19"/>
        <v>3.1.90.11.47 - LICENÇA-PRÊMIO</v>
      </c>
    </row>
    <row r="81" spans="2:21" x14ac:dyDescent="0.25">
      <c r="B81" s="188" t="s">
        <v>213</v>
      </c>
      <c r="C81" s="189" t="s">
        <v>314</v>
      </c>
      <c r="D81" s="189" t="s">
        <v>214</v>
      </c>
      <c r="E81" s="189" t="s">
        <v>253</v>
      </c>
      <c r="F81" s="189" t="s">
        <v>249</v>
      </c>
      <c r="G81" s="347" t="str">
        <f t="shared" si="13"/>
        <v>3.1.90.11.49</v>
      </c>
      <c r="H81" s="61" t="s">
        <v>584</v>
      </c>
      <c r="I81" s="202" t="str">
        <f t="shared" si="11"/>
        <v>A</v>
      </c>
      <c r="J81" s="269">
        <f t="shared" si="20"/>
        <v>5</v>
      </c>
      <c r="K81" s="470" t="s">
        <v>61</v>
      </c>
      <c r="M81" s="69" t="str">
        <f t="shared" si="14"/>
        <v>3.1.90.11.49</v>
      </c>
      <c r="N81" s="69" t="str">
        <f t="shared" si="15"/>
        <v>31901149</v>
      </c>
      <c r="O81" s="69" t="b">
        <f t="shared" si="16"/>
        <v>1</v>
      </c>
      <c r="P81" s="186" t="str">
        <f t="shared" si="12"/>
        <v>31901149</v>
      </c>
      <c r="R81" s="407" t="str">
        <f t="shared" si="17"/>
        <v>A</v>
      </c>
      <c r="S81" s="2" t="b">
        <f t="shared" si="18"/>
        <v>1</v>
      </c>
      <c r="U81" s="69" t="str">
        <f t="shared" si="19"/>
        <v>3.1.90.11.49 - LICENÇA CAPACITAÇÃO</v>
      </c>
    </row>
    <row r="82" spans="2:21" x14ac:dyDescent="0.25">
      <c r="B82" s="188" t="s">
        <v>213</v>
      </c>
      <c r="C82" s="189" t="s">
        <v>314</v>
      </c>
      <c r="D82" s="189" t="s">
        <v>214</v>
      </c>
      <c r="E82" s="189" t="s">
        <v>253</v>
      </c>
      <c r="F82" s="189" t="s">
        <v>235</v>
      </c>
      <c r="G82" s="347" t="str">
        <f t="shared" si="13"/>
        <v>3.1.90.11.50</v>
      </c>
      <c r="H82" s="61" t="s">
        <v>67</v>
      </c>
      <c r="I82" s="202" t="str">
        <f t="shared" si="11"/>
        <v>A</v>
      </c>
      <c r="J82" s="269">
        <f t="shared" si="20"/>
        <v>5</v>
      </c>
      <c r="K82" s="470" t="s">
        <v>61</v>
      </c>
      <c r="M82" s="69" t="str">
        <f t="shared" si="14"/>
        <v>3.1.90.11.50</v>
      </c>
      <c r="N82" s="69" t="str">
        <f t="shared" si="15"/>
        <v>31901150</v>
      </c>
      <c r="O82" s="69" t="b">
        <f t="shared" si="16"/>
        <v>1</v>
      </c>
      <c r="P82" s="186" t="str">
        <f t="shared" si="12"/>
        <v>31901150</v>
      </c>
      <c r="R82" s="407" t="str">
        <f t="shared" si="17"/>
        <v>A</v>
      </c>
      <c r="S82" s="2" t="b">
        <f t="shared" si="18"/>
        <v>1</v>
      </c>
      <c r="U82" s="69" t="str">
        <f t="shared" si="19"/>
        <v>3.1.90.11.50 - SALÁRIO MATERNIDADE</v>
      </c>
    </row>
    <row r="83" spans="2:21" x14ac:dyDescent="0.25">
      <c r="B83" s="188" t="s">
        <v>213</v>
      </c>
      <c r="C83" s="189" t="s">
        <v>314</v>
      </c>
      <c r="D83" s="189" t="s">
        <v>214</v>
      </c>
      <c r="E83" s="189" t="s">
        <v>253</v>
      </c>
      <c r="F83" s="189" t="s">
        <v>271</v>
      </c>
      <c r="G83" s="347" t="str">
        <f t="shared" si="13"/>
        <v>3.1.90.11.51</v>
      </c>
      <c r="H83" s="61" t="s">
        <v>585</v>
      </c>
      <c r="I83" s="202" t="str">
        <f t="shared" si="11"/>
        <v>A</v>
      </c>
      <c r="J83" s="269">
        <f t="shared" si="20"/>
        <v>5</v>
      </c>
      <c r="K83" s="470" t="s">
        <v>61</v>
      </c>
      <c r="M83" s="69" t="str">
        <f t="shared" si="14"/>
        <v>3.1.90.11.51</v>
      </c>
      <c r="N83" s="69" t="str">
        <f t="shared" si="15"/>
        <v>31901151</v>
      </c>
      <c r="O83" s="69" t="b">
        <f t="shared" si="16"/>
        <v>1</v>
      </c>
      <c r="P83" s="186" t="str">
        <f t="shared" si="12"/>
        <v>31901151</v>
      </c>
      <c r="R83" s="407" t="str">
        <f t="shared" si="17"/>
        <v>A</v>
      </c>
      <c r="S83" s="2" t="b">
        <f t="shared" si="18"/>
        <v>1</v>
      </c>
      <c r="U83" s="69" t="str">
        <f t="shared" si="19"/>
        <v>3.1.90.11.51 - OUTROS ADICIONAIS, VANTAGENS, GRATIFICAÇÕES E OUTROS COMPLEMENTOS DE SALÁRIOS</v>
      </c>
    </row>
    <row r="84" spans="2:21" x14ac:dyDescent="0.25">
      <c r="B84" s="188" t="s">
        <v>213</v>
      </c>
      <c r="C84" s="189" t="s">
        <v>314</v>
      </c>
      <c r="D84" s="189" t="s">
        <v>214</v>
      </c>
      <c r="E84" s="189" t="s">
        <v>253</v>
      </c>
      <c r="F84" s="189" t="s">
        <v>272</v>
      </c>
      <c r="G84" s="347" t="str">
        <f t="shared" si="13"/>
        <v>3.1.90.11.52</v>
      </c>
      <c r="H84" s="61" t="s">
        <v>71</v>
      </c>
      <c r="I84" s="202" t="str">
        <f t="shared" ref="I84:I147" si="21">IF(J84&lt;J85,"S","A")</f>
        <v>A</v>
      </c>
      <c r="J84" s="269">
        <f t="shared" si="20"/>
        <v>5</v>
      </c>
      <c r="K84" s="470" t="s">
        <v>61</v>
      </c>
      <c r="M84" s="69" t="str">
        <f t="shared" si="14"/>
        <v>3.1.90.11.52</v>
      </c>
      <c r="N84" s="69" t="str">
        <f t="shared" si="15"/>
        <v>31901152</v>
      </c>
      <c r="O84" s="69" t="b">
        <f t="shared" si="16"/>
        <v>1</v>
      </c>
      <c r="P84" s="186" t="str">
        <f t="shared" si="12"/>
        <v>31901152</v>
      </c>
      <c r="R84" s="407" t="str">
        <f t="shared" si="17"/>
        <v>A</v>
      </c>
      <c r="S84" s="2" t="b">
        <f t="shared" si="18"/>
        <v>1</v>
      </c>
      <c r="U84" s="69" t="str">
        <f t="shared" si="19"/>
        <v>3.1.90.11.52 - LICENÇA SAÚDE</v>
      </c>
    </row>
    <row r="85" spans="2:21" x14ac:dyDescent="0.25">
      <c r="B85" s="188" t="s">
        <v>213</v>
      </c>
      <c r="C85" s="189" t="s">
        <v>314</v>
      </c>
      <c r="D85" s="189" t="s">
        <v>214</v>
      </c>
      <c r="E85" s="189" t="s">
        <v>253</v>
      </c>
      <c r="F85" s="189" t="s">
        <v>290</v>
      </c>
      <c r="G85" s="347" t="str">
        <f t="shared" si="13"/>
        <v>3.1.90.11.73</v>
      </c>
      <c r="H85" s="61" t="s">
        <v>586</v>
      </c>
      <c r="I85" s="202" t="str">
        <f t="shared" si="21"/>
        <v>A</v>
      </c>
      <c r="J85" s="269">
        <f t="shared" si="20"/>
        <v>5</v>
      </c>
      <c r="K85" s="470" t="s">
        <v>61</v>
      </c>
      <c r="M85" s="69" t="str">
        <f t="shared" si="14"/>
        <v>3.1.90.11.73</v>
      </c>
      <c r="N85" s="69" t="str">
        <f t="shared" si="15"/>
        <v>31901173</v>
      </c>
      <c r="O85" s="69" t="b">
        <f t="shared" si="16"/>
        <v>1</v>
      </c>
      <c r="P85" s="186" t="str">
        <f t="shared" si="12"/>
        <v>31901173</v>
      </c>
      <c r="R85" s="407" t="str">
        <f t="shared" si="17"/>
        <v>A</v>
      </c>
      <c r="S85" s="2" t="b">
        <f t="shared" si="18"/>
        <v>1</v>
      </c>
      <c r="U85" s="69" t="str">
        <f t="shared" si="19"/>
        <v>3.1.90.11.73 - REMUN. PARTICIP. ORGAOS DELIBERAÇÃO COLETIVA</v>
      </c>
    </row>
    <row r="86" spans="2:21" x14ac:dyDescent="0.25">
      <c r="B86" s="188" t="s">
        <v>213</v>
      </c>
      <c r="C86" s="189" t="s">
        <v>314</v>
      </c>
      <c r="D86" s="189" t="s">
        <v>214</v>
      </c>
      <c r="E86" s="189" t="s">
        <v>253</v>
      </c>
      <c r="F86" s="189" t="s">
        <v>291</v>
      </c>
      <c r="G86" s="347" t="str">
        <f t="shared" si="13"/>
        <v>3.1.90.11.74</v>
      </c>
      <c r="H86" s="61" t="s">
        <v>72</v>
      </c>
      <c r="I86" s="202" t="str">
        <f t="shared" si="21"/>
        <v>A</v>
      </c>
      <c r="J86" s="269">
        <f t="shared" si="20"/>
        <v>5</v>
      </c>
      <c r="K86" s="470" t="s">
        <v>61</v>
      </c>
      <c r="M86" s="69" t="str">
        <f t="shared" si="14"/>
        <v>3.1.90.11.74</v>
      </c>
      <c r="N86" s="69" t="str">
        <f t="shared" si="15"/>
        <v>31901174</v>
      </c>
      <c r="O86" s="69" t="b">
        <f t="shared" si="16"/>
        <v>1</v>
      </c>
      <c r="P86" s="186" t="str">
        <f t="shared" si="12"/>
        <v>31901174</v>
      </c>
      <c r="R86" s="407" t="str">
        <f t="shared" si="17"/>
        <v>A</v>
      </c>
      <c r="S86" s="2" t="b">
        <f t="shared" si="18"/>
        <v>1</v>
      </c>
      <c r="U86" s="69" t="str">
        <f t="shared" si="19"/>
        <v>3.1.90.11.74 - SUBSIDIOS (EXCETO AGENTES POLÍTICOS)</v>
      </c>
    </row>
    <row r="87" spans="2:21" x14ac:dyDescent="0.25">
      <c r="B87" s="188" t="s">
        <v>213</v>
      </c>
      <c r="C87" s="189" t="s">
        <v>314</v>
      </c>
      <c r="D87" s="189" t="s">
        <v>214</v>
      </c>
      <c r="E87" s="189" t="s">
        <v>253</v>
      </c>
      <c r="F87" s="189" t="s">
        <v>321</v>
      </c>
      <c r="G87" s="347" t="str">
        <f t="shared" si="13"/>
        <v>3.1.90.11.75</v>
      </c>
      <c r="H87" s="61" t="s">
        <v>73</v>
      </c>
      <c r="I87" s="202" t="str">
        <f t="shared" si="21"/>
        <v>A</v>
      </c>
      <c r="J87" s="269">
        <f t="shared" si="20"/>
        <v>5</v>
      </c>
      <c r="K87" s="470" t="s">
        <v>61</v>
      </c>
      <c r="M87" s="69" t="str">
        <f t="shared" si="14"/>
        <v>3.1.90.11.75</v>
      </c>
      <c r="N87" s="69" t="str">
        <f t="shared" si="15"/>
        <v>31901175</v>
      </c>
      <c r="O87" s="69" t="b">
        <f t="shared" si="16"/>
        <v>1</v>
      </c>
      <c r="P87" s="186" t="str">
        <f t="shared" si="12"/>
        <v>31901175</v>
      </c>
      <c r="R87" s="407" t="str">
        <f t="shared" si="17"/>
        <v>A</v>
      </c>
      <c r="S87" s="2" t="b">
        <f t="shared" si="18"/>
        <v>1</v>
      </c>
      <c r="U87" s="69" t="str">
        <f t="shared" si="19"/>
        <v>3.1.90.11.75 - SUBSIDIOS – AGENTES POLÍTICOS</v>
      </c>
    </row>
    <row r="88" spans="2:21" x14ac:dyDescent="0.25">
      <c r="B88" s="188" t="s">
        <v>213</v>
      </c>
      <c r="C88" s="189" t="s">
        <v>314</v>
      </c>
      <c r="D88" s="189" t="s">
        <v>214</v>
      </c>
      <c r="E88" s="189" t="s">
        <v>253</v>
      </c>
      <c r="F88" s="189" t="s">
        <v>293</v>
      </c>
      <c r="G88" s="347" t="str">
        <f t="shared" si="13"/>
        <v>3.1.90.11.77</v>
      </c>
      <c r="H88" s="61" t="s">
        <v>15</v>
      </c>
      <c r="I88" s="202" t="str">
        <f t="shared" si="21"/>
        <v>A</v>
      </c>
      <c r="J88" s="269">
        <f t="shared" si="20"/>
        <v>5</v>
      </c>
      <c r="K88" s="470" t="s">
        <v>61</v>
      </c>
      <c r="M88" s="69" t="str">
        <f t="shared" si="14"/>
        <v>3.1.90.11.77</v>
      </c>
      <c r="N88" s="69" t="str">
        <f t="shared" si="15"/>
        <v>31901177</v>
      </c>
      <c r="O88" s="69" t="b">
        <f t="shared" si="16"/>
        <v>1</v>
      </c>
      <c r="P88" s="186" t="str">
        <f t="shared" si="12"/>
        <v>31901177</v>
      </c>
      <c r="R88" s="407" t="str">
        <f t="shared" si="17"/>
        <v>A</v>
      </c>
      <c r="S88" s="2" t="b">
        <f t="shared" si="18"/>
        <v>1</v>
      </c>
      <c r="U88" s="69" t="str">
        <f t="shared" si="19"/>
        <v>3.1.90.11.77 - REMUNERAÇÃO DE PESSOAL EM DISPONIBILIDADE</v>
      </c>
    </row>
    <row r="89" spans="2:21" x14ac:dyDescent="0.25">
      <c r="B89" s="188" t="s">
        <v>213</v>
      </c>
      <c r="C89" s="189" t="s">
        <v>314</v>
      </c>
      <c r="D89" s="189" t="s">
        <v>214</v>
      </c>
      <c r="E89" s="189" t="s">
        <v>253</v>
      </c>
      <c r="F89" s="189" t="s">
        <v>270</v>
      </c>
      <c r="G89" s="347" t="str">
        <f t="shared" si="13"/>
        <v>3.1.90.11.99</v>
      </c>
      <c r="H89" s="61" t="s">
        <v>74</v>
      </c>
      <c r="I89" s="202" t="str">
        <f t="shared" si="21"/>
        <v>A</v>
      </c>
      <c r="J89" s="269">
        <f t="shared" si="20"/>
        <v>5</v>
      </c>
      <c r="K89" s="470" t="s">
        <v>61</v>
      </c>
      <c r="M89" s="69" t="str">
        <f t="shared" si="14"/>
        <v>3.1.90.11.99</v>
      </c>
      <c r="N89" s="69" t="str">
        <f t="shared" si="15"/>
        <v>31901199</v>
      </c>
      <c r="O89" s="69" t="b">
        <f t="shared" si="16"/>
        <v>1</v>
      </c>
      <c r="P89" s="186" t="str">
        <f t="shared" si="12"/>
        <v>31901199</v>
      </c>
      <c r="R89" s="407" t="str">
        <f t="shared" si="17"/>
        <v>A</v>
      </c>
      <c r="S89" s="2" t="b">
        <f t="shared" si="18"/>
        <v>1</v>
      </c>
      <c r="U89" s="69" t="str">
        <f t="shared" si="19"/>
        <v>3.1.90.11.99 - OUTRAS DESPESAS FIXAS - PESSOAL CIVIL</v>
      </c>
    </row>
    <row r="90" spans="2:21" x14ac:dyDescent="0.25">
      <c r="B90" s="384" t="s">
        <v>213</v>
      </c>
      <c r="C90" s="322" t="s">
        <v>314</v>
      </c>
      <c r="D90" s="322" t="s">
        <v>214</v>
      </c>
      <c r="E90" s="322" t="s">
        <v>223</v>
      </c>
      <c r="F90" s="322" t="s">
        <v>264</v>
      </c>
      <c r="G90" s="346" t="str">
        <f t="shared" si="13"/>
        <v>3.1.90.12.00</v>
      </c>
      <c r="H90" s="56" t="s">
        <v>75</v>
      </c>
      <c r="I90" s="203" t="str">
        <f t="shared" si="21"/>
        <v>S</v>
      </c>
      <c r="J90" s="270">
        <f t="shared" si="20"/>
        <v>4</v>
      </c>
      <c r="K90" s="469" t="s">
        <v>60</v>
      </c>
      <c r="M90" s="69" t="str">
        <f t="shared" si="14"/>
        <v>3.1.90.12.00</v>
      </c>
      <c r="N90" s="69" t="str">
        <f t="shared" si="15"/>
        <v>31901200</v>
      </c>
      <c r="O90" s="69" t="b">
        <f t="shared" si="16"/>
        <v>1</v>
      </c>
      <c r="P90" s="186" t="str">
        <f t="shared" si="12"/>
        <v>31901200</v>
      </c>
      <c r="R90" s="407" t="str">
        <f t="shared" si="17"/>
        <v>S</v>
      </c>
      <c r="S90" s="2" t="b">
        <f t="shared" si="18"/>
        <v>1</v>
      </c>
      <c r="U90" s="69" t="str">
        <f t="shared" si="19"/>
        <v>3.1.90.12.00 - VENCIMENTOS E VANTAGENS FIXAS - PESSOAL MILITAR</v>
      </c>
    </row>
    <row r="91" spans="2:21" x14ac:dyDescent="0.25">
      <c r="B91" s="188" t="s">
        <v>213</v>
      </c>
      <c r="C91" s="189" t="s">
        <v>314</v>
      </c>
      <c r="D91" s="189" t="s">
        <v>214</v>
      </c>
      <c r="E91" s="189" t="s">
        <v>223</v>
      </c>
      <c r="F91" s="189" t="s">
        <v>251</v>
      </c>
      <c r="G91" s="347" t="str">
        <f t="shared" si="13"/>
        <v>3.1.90.12.01</v>
      </c>
      <c r="H91" s="61" t="s">
        <v>18</v>
      </c>
      <c r="I91" s="202" t="str">
        <f t="shared" si="21"/>
        <v>A</v>
      </c>
      <c r="J91" s="269">
        <f t="shared" si="20"/>
        <v>5</v>
      </c>
      <c r="K91" s="470" t="s">
        <v>61</v>
      </c>
      <c r="M91" s="69" t="str">
        <f t="shared" si="14"/>
        <v>3.1.90.12.01</v>
      </c>
      <c r="N91" s="69" t="str">
        <f t="shared" si="15"/>
        <v>31901201</v>
      </c>
      <c r="O91" s="69" t="b">
        <f t="shared" si="16"/>
        <v>1</v>
      </c>
      <c r="P91" s="186" t="str">
        <f t="shared" si="12"/>
        <v>31901201</v>
      </c>
      <c r="R91" s="407" t="str">
        <f t="shared" si="17"/>
        <v>A</v>
      </c>
      <c r="S91" s="2" t="b">
        <f t="shared" si="18"/>
        <v>1</v>
      </c>
      <c r="U91" s="69" t="str">
        <f t="shared" si="19"/>
        <v>3.1.90.12.01 - SOLDO</v>
      </c>
    </row>
    <row r="92" spans="2:21" x14ac:dyDescent="0.25">
      <c r="B92" s="188" t="s">
        <v>213</v>
      </c>
      <c r="C92" s="189" t="s">
        <v>314</v>
      </c>
      <c r="D92" s="189" t="s">
        <v>214</v>
      </c>
      <c r="E92" s="189" t="s">
        <v>223</v>
      </c>
      <c r="F92" s="189" t="s">
        <v>242</v>
      </c>
      <c r="G92" s="347" t="str">
        <f t="shared" si="13"/>
        <v>3.1.90.12.42</v>
      </c>
      <c r="H92" s="61" t="s">
        <v>580</v>
      </c>
      <c r="I92" s="202" t="str">
        <f t="shared" si="21"/>
        <v>A</v>
      </c>
      <c r="J92" s="269">
        <f t="shared" si="20"/>
        <v>5</v>
      </c>
      <c r="K92" s="470" t="s">
        <v>61</v>
      </c>
      <c r="M92" s="69" t="str">
        <f t="shared" si="14"/>
        <v>3.1.90.12.42</v>
      </c>
      <c r="N92" s="69" t="str">
        <f t="shared" si="15"/>
        <v>31901242</v>
      </c>
      <c r="O92" s="69" t="b">
        <f t="shared" si="16"/>
        <v>1</v>
      </c>
      <c r="P92" s="186" t="str">
        <f t="shared" si="12"/>
        <v>31901242</v>
      </c>
      <c r="R92" s="407" t="str">
        <f t="shared" si="17"/>
        <v>A</v>
      </c>
      <c r="S92" s="2" t="b">
        <f t="shared" si="18"/>
        <v>1</v>
      </c>
      <c r="U92" s="69" t="str">
        <f t="shared" si="19"/>
        <v>3.1.90.12.42 - FÉRIAS VENCIDAS E PROPORCIONAIS</v>
      </c>
    </row>
    <row r="93" spans="2:21" x14ac:dyDescent="0.25">
      <c r="B93" s="188" t="s">
        <v>213</v>
      </c>
      <c r="C93" s="189" t="s">
        <v>314</v>
      </c>
      <c r="D93" s="189" t="s">
        <v>214</v>
      </c>
      <c r="E93" s="189" t="s">
        <v>223</v>
      </c>
      <c r="F93" s="189" t="s">
        <v>243</v>
      </c>
      <c r="G93" s="347" t="str">
        <f t="shared" si="13"/>
        <v>3.1.90.12.43</v>
      </c>
      <c r="H93" s="61" t="s">
        <v>19</v>
      </c>
      <c r="I93" s="202" t="str">
        <f t="shared" si="21"/>
        <v>A</v>
      </c>
      <c r="J93" s="269">
        <f t="shared" si="20"/>
        <v>5</v>
      </c>
      <c r="K93" s="470" t="s">
        <v>61</v>
      </c>
      <c r="M93" s="69" t="str">
        <f t="shared" si="14"/>
        <v>3.1.90.12.43</v>
      </c>
      <c r="N93" s="69" t="str">
        <f t="shared" si="15"/>
        <v>31901243</v>
      </c>
      <c r="O93" s="69" t="b">
        <f t="shared" si="16"/>
        <v>1</v>
      </c>
      <c r="P93" s="186" t="str">
        <f t="shared" si="12"/>
        <v>31901243</v>
      </c>
      <c r="R93" s="407" t="str">
        <f t="shared" si="17"/>
        <v>A</v>
      </c>
      <c r="S93" s="2" t="b">
        <f t="shared" si="18"/>
        <v>1</v>
      </c>
      <c r="U93" s="69" t="str">
        <f t="shared" si="19"/>
        <v>3.1.90.12.43 - ADICIONAL NATALINO</v>
      </c>
    </row>
    <row r="94" spans="2:21" x14ac:dyDescent="0.25">
      <c r="B94" s="188" t="s">
        <v>213</v>
      </c>
      <c r="C94" s="189" t="s">
        <v>314</v>
      </c>
      <c r="D94" s="189" t="s">
        <v>214</v>
      </c>
      <c r="E94" s="189" t="s">
        <v>223</v>
      </c>
      <c r="F94" s="189" t="s">
        <v>245</v>
      </c>
      <c r="G94" s="347" t="str">
        <f t="shared" si="13"/>
        <v>3.1.90.12.45</v>
      </c>
      <c r="H94" s="61" t="s">
        <v>587</v>
      </c>
      <c r="I94" s="202" t="str">
        <f t="shared" si="21"/>
        <v>A</v>
      </c>
      <c r="J94" s="269">
        <f t="shared" si="20"/>
        <v>5</v>
      </c>
      <c r="K94" s="470" t="s">
        <v>61</v>
      </c>
      <c r="M94" s="69" t="str">
        <f t="shared" si="14"/>
        <v>3.1.90.12.45</v>
      </c>
      <c r="N94" s="69" t="str">
        <f t="shared" si="15"/>
        <v>31901245</v>
      </c>
      <c r="O94" s="69" t="b">
        <f t="shared" si="16"/>
        <v>1</v>
      </c>
      <c r="P94" s="186" t="str">
        <f t="shared" si="12"/>
        <v>31901245</v>
      </c>
      <c r="R94" s="407" t="str">
        <f t="shared" si="17"/>
        <v>A</v>
      </c>
      <c r="S94" s="2" t="b">
        <f t="shared" si="18"/>
        <v>1</v>
      </c>
      <c r="U94" s="69" t="str">
        <f t="shared" si="19"/>
        <v>3.1.90.12.45 - FÉRIAS - ABONO CONSTITUCIONAL</v>
      </c>
    </row>
    <row r="95" spans="2:21" ht="30" x14ac:dyDescent="0.25">
      <c r="B95" s="188" t="s">
        <v>213</v>
      </c>
      <c r="C95" s="189" t="s">
        <v>314</v>
      </c>
      <c r="D95" s="189" t="s">
        <v>214</v>
      </c>
      <c r="E95" s="189" t="s">
        <v>223</v>
      </c>
      <c r="F95" s="189" t="s">
        <v>272</v>
      </c>
      <c r="G95" s="347" t="str">
        <f t="shared" si="13"/>
        <v>3.1.90.12.52</v>
      </c>
      <c r="H95" s="61" t="s">
        <v>588</v>
      </c>
      <c r="I95" s="202" t="str">
        <f t="shared" si="21"/>
        <v>A</v>
      </c>
      <c r="J95" s="269">
        <f t="shared" si="20"/>
        <v>5</v>
      </c>
      <c r="K95" s="470" t="s">
        <v>61</v>
      </c>
      <c r="M95" s="69" t="str">
        <f t="shared" si="14"/>
        <v>3.1.90.12.52</v>
      </c>
      <c r="N95" s="69" t="str">
        <f t="shared" si="15"/>
        <v>31901252</v>
      </c>
      <c r="O95" s="69" t="b">
        <f t="shared" si="16"/>
        <v>1</v>
      </c>
      <c r="P95" s="186" t="str">
        <f t="shared" si="12"/>
        <v>31901252</v>
      </c>
      <c r="R95" s="407" t="str">
        <f t="shared" si="17"/>
        <v>A</v>
      </c>
      <c r="S95" s="2" t="b">
        <f t="shared" si="18"/>
        <v>1</v>
      </c>
      <c r="U95" s="69" t="str">
        <f t="shared" si="19"/>
        <v>3.1.90.12.52 - OUTROS ADICIONAIS, VANTAGENS, GRATIFICAÇÕES E OUTROS COMPLEMENTOS DE VENCIMENTOS - PESSOAL MILITAR</v>
      </c>
    </row>
    <row r="96" spans="2:21" x14ac:dyDescent="0.25">
      <c r="B96" s="188" t="s">
        <v>213</v>
      </c>
      <c r="C96" s="189" t="s">
        <v>314</v>
      </c>
      <c r="D96" s="189" t="s">
        <v>214</v>
      </c>
      <c r="E96" s="189" t="s">
        <v>223</v>
      </c>
      <c r="F96" s="189" t="s">
        <v>270</v>
      </c>
      <c r="G96" s="347" t="str">
        <f t="shared" si="13"/>
        <v>3.1.90.12.99</v>
      </c>
      <c r="H96" s="61" t="s">
        <v>76</v>
      </c>
      <c r="I96" s="202" t="str">
        <f t="shared" si="21"/>
        <v>A</v>
      </c>
      <c r="J96" s="269">
        <f t="shared" si="20"/>
        <v>5</v>
      </c>
      <c r="K96" s="470" t="s">
        <v>61</v>
      </c>
      <c r="M96" s="69" t="str">
        <f t="shared" si="14"/>
        <v>3.1.90.12.99</v>
      </c>
      <c r="N96" s="69" t="str">
        <f t="shared" si="15"/>
        <v>31901299</v>
      </c>
      <c r="O96" s="69" t="b">
        <f t="shared" si="16"/>
        <v>1</v>
      </c>
      <c r="P96" s="186" t="str">
        <f t="shared" si="12"/>
        <v>31901299</v>
      </c>
      <c r="R96" s="407" t="str">
        <f t="shared" si="17"/>
        <v>A</v>
      </c>
      <c r="S96" s="2" t="b">
        <f t="shared" si="18"/>
        <v>1</v>
      </c>
      <c r="U96" s="69" t="str">
        <f t="shared" si="19"/>
        <v>3.1.90.12.99 - OUTRAS DESPESAS FIXAS - PESSOAL MILITAR</v>
      </c>
    </row>
    <row r="97" spans="1:21" x14ac:dyDescent="0.25">
      <c r="B97" s="384" t="s">
        <v>213</v>
      </c>
      <c r="C97" s="322" t="s">
        <v>314</v>
      </c>
      <c r="D97" s="322" t="s">
        <v>214</v>
      </c>
      <c r="E97" s="322" t="s">
        <v>224</v>
      </c>
      <c r="F97" s="322" t="s">
        <v>264</v>
      </c>
      <c r="G97" s="346" t="str">
        <f t="shared" si="13"/>
        <v>3.1.90.13.00</v>
      </c>
      <c r="H97" s="56" t="s">
        <v>77</v>
      </c>
      <c r="I97" s="203" t="str">
        <f t="shared" si="21"/>
        <v>S</v>
      </c>
      <c r="J97" s="270">
        <f t="shared" si="20"/>
        <v>4</v>
      </c>
      <c r="K97" s="469" t="s">
        <v>60</v>
      </c>
      <c r="M97" s="69" t="str">
        <f t="shared" si="14"/>
        <v>3.1.90.13.00</v>
      </c>
      <c r="N97" s="69" t="str">
        <f t="shared" si="15"/>
        <v>31901300</v>
      </c>
      <c r="O97" s="69" t="b">
        <f t="shared" si="16"/>
        <v>1</v>
      </c>
      <c r="P97" s="186" t="str">
        <f t="shared" si="12"/>
        <v>31901300</v>
      </c>
      <c r="R97" s="407" t="str">
        <f t="shared" si="17"/>
        <v>S</v>
      </c>
      <c r="S97" s="2" t="b">
        <f t="shared" si="18"/>
        <v>1</v>
      </c>
      <c r="U97" s="69" t="str">
        <f t="shared" si="19"/>
        <v>3.1.90.13.00 - OBRIGAÇÕES PATRONAIS</v>
      </c>
    </row>
    <row r="98" spans="1:21" x14ac:dyDescent="0.25">
      <c r="B98" s="188" t="s">
        <v>213</v>
      </c>
      <c r="C98" s="189" t="s">
        <v>314</v>
      </c>
      <c r="D98" s="189" t="s">
        <v>214</v>
      </c>
      <c r="E98" s="189" t="s">
        <v>224</v>
      </c>
      <c r="F98" s="189" t="s">
        <v>251</v>
      </c>
      <c r="G98" s="347" t="str">
        <f t="shared" si="13"/>
        <v>3.1.90.13.01</v>
      </c>
      <c r="H98" s="61" t="s">
        <v>8</v>
      </c>
      <c r="I98" s="202" t="str">
        <f t="shared" si="21"/>
        <v>A</v>
      </c>
      <c r="J98" s="269">
        <f t="shared" si="20"/>
        <v>5</v>
      </c>
      <c r="K98" s="470" t="s">
        <v>61</v>
      </c>
      <c r="M98" s="69" t="str">
        <f t="shared" si="14"/>
        <v>3.1.90.13.01</v>
      </c>
      <c r="N98" s="69" t="str">
        <f t="shared" si="15"/>
        <v>31901301</v>
      </c>
      <c r="O98" s="69" t="b">
        <f t="shared" si="16"/>
        <v>1</v>
      </c>
      <c r="P98" s="186" t="str">
        <f t="shared" si="12"/>
        <v>31901301</v>
      </c>
      <c r="R98" s="407" t="str">
        <f t="shared" si="17"/>
        <v>A</v>
      </c>
      <c r="S98" s="2" t="b">
        <f t="shared" si="18"/>
        <v>1</v>
      </c>
      <c r="U98" s="69" t="str">
        <f t="shared" si="19"/>
        <v>3.1.90.13.01 - FGTS</v>
      </c>
    </row>
    <row r="99" spans="1:21" x14ac:dyDescent="0.25">
      <c r="B99" s="188" t="s">
        <v>213</v>
      </c>
      <c r="C99" s="189" t="s">
        <v>314</v>
      </c>
      <c r="D99" s="189" t="s">
        <v>214</v>
      </c>
      <c r="E99" s="189" t="s">
        <v>224</v>
      </c>
      <c r="F99" s="189" t="s">
        <v>216</v>
      </c>
      <c r="G99" s="347" t="str">
        <f t="shared" si="13"/>
        <v>3.1.90.13.02</v>
      </c>
      <c r="H99" s="61" t="s">
        <v>589</v>
      </c>
      <c r="I99" s="202" t="str">
        <f t="shared" si="21"/>
        <v>A</v>
      </c>
      <c r="J99" s="269">
        <f t="shared" si="20"/>
        <v>5</v>
      </c>
      <c r="K99" s="470" t="s">
        <v>61</v>
      </c>
      <c r="M99" s="69" t="str">
        <f t="shared" si="14"/>
        <v>3.1.90.13.02</v>
      </c>
      <c r="N99" s="69" t="str">
        <f t="shared" si="15"/>
        <v>31901302</v>
      </c>
      <c r="O99" s="69" t="b">
        <f t="shared" si="16"/>
        <v>1</v>
      </c>
      <c r="P99" s="186" t="str">
        <f t="shared" si="12"/>
        <v>31901302</v>
      </c>
      <c r="R99" s="407" t="str">
        <f t="shared" si="17"/>
        <v>A</v>
      </c>
      <c r="S99" s="2" t="b">
        <f t="shared" si="18"/>
        <v>1</v>
      </c>
      <c r="U99" s="69" t="str">
        <f t="shared" si="19"/>
        <v>3.1.90.13.02 - CONTRIBUICÕES PREVIDENCIÁRIAS - INSS</v>
      </c>
    </row>
    <row r="100" spans="1:21" x14ac:dyDescent="0.25">
      <c r="B100" s="188" t="s">
        <v>213</v>
      </c>
      <c r="C100" s="189" t="s">
        <v>314</v>
      </c>
      <c r="D100" s="189" t="s">
        <v>214</v>
      </c>
      <c r="E100" s="189" t="s">
        <v>224</v>
      </c>
      <c r="F100" s="189" t="s">
        <v>218</v>
      </c>
      <c r="G100" s="347" t="str">
        <f t="shared" si="13"/>
        <v>3.1.90.13.04</v>
      </c>
      <c r="H100" s="61" t="s">
        <v>590</v>
      </c>
      <c r="I100" s="202" t="str">
        <f t="shared" si="21"/>
        <v>A</v>
      </c>
      <c r="J100" s="269">
        <f t="shared" si="20"/>
        <v>5</v>
      </c>
      <c r="K100" s="470" t="s">
        <v>61</v>
      </c>
      <c r="M100" s="69" t="str">
        <f t="shared" si="14"/>
        <v>3.1.90.13.04</v>
      </c>
      <c r="N100" s="69" t="str">
        <f t="shared" si="15"/>
        <v>31901304</v>
      </c>
      <c r="O100" s="69" t="b">
        <f t="shared" si="16"/>
        <v>1</v>
      </c>
      <c r="P100" s="186" t="str">
        <f t="shared" si="12"/>
        <v>31901304</v>
      </c>
      <c r="R100" s="407" t="str">
        <f t="shared" si="17"/>
        <v>A</v>
      </c>
      <c r="S100" s="2" t="b">
        <f t="shared" si="18"/>
        <v>1</v>
      </c>
      <c r="U100" s="69" t="str">
        <f t="shared" si="19"/>
        <v>3.1.90.13.04 - CONTRIBUIÇÃO DE SALÁRIO-EDUCAÇÃO</v>
      </c>
    </row>
    <row r="101" spans="1:21" s="59" customFormat="1" x14ac:dyDescent="0.25">
      <c r="A101" s="157"/>
      <c r="B101" s="188" t="s">
        <v>213</v>
      </c>
      <c r="C101" s="189" t="s">
        <v>314</v>
      </c>
      <c r="D101" s="189" t="s">
        <v>214</v>
      </c>
      <c r="E101" s="189" t="s">
        <v>224</v>
      </c>
      <c r="F101" s="190" t="s">
        <v>221</v>
      </c>
      <c r="G101" s="347" t="str">
        <f t="shared" si="13"/>
        <v>3.1.90.13.07</v>
      </c>
      <c r="H101" s="61" t="s">
        <v>323</v>
      </c>
      <c r="I101" s="202" t="str">
        <f t="shared" si="21"/>
        <v>A</v>
      </c>
      <c r="J101" s="269">
        <f t="shared" si="20"/>
        <v>5</v>
      </c>
      <c r="K101" s="470" t="s">
        <v>61</v>
      </c>
      <c r="M101" s="69" t="str">
        <f>B101&amp;"."&amp;C101&amp;"."&amp;D101&amp;"."&amp;E101&amp;"."&amp;F101</f>
        <v>3.1.90.13.07</v>
      </c>
      <c r="N101" s="69" t="str">
        <f t="shared" si="15"/>
        <v>31901307</v>
      </c>
      <c r="O101" s="69" t="b">
        <f t="shared" si="16"/>
        <v>1</v>
      </c>
      <c r="P101" s="186" t="str">
        <f t="shared" si="12"/>
        <v>31901307</v>
      </c>
      <c r="R101" s="408" t="str">
        <f t="shared" si="17"/>
        <v>A</v>
      </c>
      <c r="S101" s="59" t="b">
        <f t="shared" si="18"/>
        <v>1</v>
      </c>
      <c r="U101" s="69" t="str">
        <f t="shared" si="19"/>
        <v>3.1.90.13.07 - CONTRATO POR TEMPO DETERMINADO</v>
      </c>
    </row>
    <row r="102" spans="1:21" x14ac:dyDescent="0.25">
      <c r="B102" s="188" t="s">
        <v>213</v>
      </c>
      <c r="C102" s="189" t="s">
        <v>314</v>
      </c>
      <c r="D102" s="189" t="s">
        <v>214</v>
      </c>
      <c r="E102" s="189" t="s">
        <v>224</v>
      </c>
      <c r="F102" s="189" t="s">
        <v>222</v>
      </c>
      <c r="G102" s="347" t="str">
        <f t="shared" si="13"/>
        <v>3.1.90.13.08</v>
      </c>
      <c r="H102" s="61" t="s">
        <v>591</v>
      </c>
      <c r="I102" s="202" t="str">
        <f t="shared" si="21"/>
        <v>A</v>
      </c>
      <c r="J102" s="269">
        <f t="shared" si="20"/>
        <v>5</v>
      </c>
      <c r="K102" s="470" t="s">
        <v>61</v>
      </c>
      <c r="M102" s="69" t="str">
        <f t="shared" si="14"/>
        <v>3.1.90.13.08</v>
      </c>
      <c r="N102" s="69" t="str">
        <f t="shared" si="15"/>
        <v>31901308</v>
      </c>
      <c r="O102" s="69" t="b">
        <f t="shared" si="16"/>
        <v>1</v>
      </c>
      <c r="P102" s="186" t="str">
        <f t="shared" si="12"/>
        <v>31901308</v>
      </c>
      <c r="R102" s="407" t="str">
        <f t="shared" si="17"/>
        <v>A</v>
      </c>
      <c r="S102" s="2" t="b">
        <f t="shared" si="18"/>
        <v>1</v>
      </c>
      <c r="U102" s="69" t="str">
        <f t="shared" si="19"/>
        <v>3.1.90.13.08 - CONTRIBUICÕES PREVIDENCIÁRIAS - RPPS - PESSOAL ATIVO</v>
      </c>
    </row>
    <row r="103" spans="1:21" x14ac:dyDescent="0.25">
      <c r="B103" s="188" t="s">
        <v>213</v>
      </c>
      <c r="C103" s="189" t="s">
        <v>314</v>
      </c>
      <c r="D103" s="189" t="s">
        <v>214</v>
      </c>
      <c r="E103" s="189" t="s">
        <v>224</v>
      </c>
      <c r="F103" s="189" t="s">
        <v>252</v>
      </c>
      <c r="G103" s="347" t="str">
        <f t="shared" si="13"/>
        <v>3.1.90.13.09</v>
      </c>
      <c r="H103" s="61" t="s">
        <v>78</v>
      </c>
      <c r="I103" s="202" t="str">
        <f t="shared" si="21"/>
        <v>A</v>
      </c>
      <c r="J103" s="269">
        <f t="shared" si="20"/>
        <v>5</v>
      </c>
      <c r="K103" s="470" t="s">
        <v>61</v>
      </c>
      <c r="M103" s="69" t="str">
        <f t="shared" si="14"/>
        <v>3.1.90.13.09</v>
      </c>
      <c r="N103" s="69" t="str">
        <f t="shared" si="15"/>
        <v>31901309</v>
      </c>
      <c r="O103" s="69" t="b">
        <f t="shared" si="16"/>
        <v>1</v>
      </c>
      <c r="P103" s="186" t="str">
        <f t="shared" si="12"/>
        <v>31901309</v>
      </c>
      <c r="R103" s="407" t="str">
        <f t="shared" si="17"/>
        <v>A</v>
      </c>
      <c r="S103" s="2" t="b">
        <f t="shared" si="18"/>
        <v>1</v>
      </c>
      <c r="U103" s="69" t="str">
        <f t="shared" si="19"/>
        <v>3.1.90.13.09 - SEGUROS DE ACIDENTES DO TRABALHO</v>
      </c>
    </row>
    <row r="104" spans="1:21" x14ac:dyDescent="0.25">
      <c r="B104" s="188" t="s">
        <v>213</v>
      </c>
      <c r="C104" s="189" t="s">
        <v>314</v>
      </c>
      <c r="D104" s="189" t="s">
        <v>214</v>
      </c>
      <c r="E104" s="189" t="s">
        <v>224</v>
      </c>
      <c r="F104" s="189" t="s">
        <v>261</v>
      </c>
      <c r="G104" s="347" t="str">
        <f t="shared" si="13"/>
        <v>3.1.90.13.10</v>
      </c>
      <c r="H104" s="61" t="s">
        <v>592</v>
      </c>
      <c r="I104" s="202" t="str">
        <f t="shared" si="21"/>
        <v>A</v>
      </c>
      <c r="J104" s="269">
        <f t="shared" si="20"/>
        <v>5</v>
      </c>
      <c r="K104" s="470" t="s">
        <v>61</v>
      </c>
      <c r="M104" s="69" t="str">
        <f t="shared" si="14"/>
        <v>3.1.90.13.10</v>
      </c>
      <c r="N104" s="69" t="str">
        <f t="shared" si="15"/>
        <v>31901310</v>
      </c>
      <c r="O104" s="69" t="b">
        <f t="shared" si="16"/>
        <v>1</v>
      </c>
      <c r="P104" s="186" t="str">
        <f t="shared" si="12"/>
        <v>31901310</v>
      </c>
      <c r="R104" s="407" t="str">
        <f t="shared" si="17"/>
        <v>A</v>
      </c>
      <c r="S104" s="2" t="b">
        <f t="shared" si="18"/>
        <v>1</v>
      </c>
      <c r="U104" s="69" t="str">
        <f t="shared" si="19"/>
        <v>3.1.90.13.10 - CONTRIBUICÕES PREVIDENCIÁRIAS - RPPS - PESSOAL INATIVO</v>
      </c>
    </row>
    <row r="105" spans="1:21" x14ac:dyDescent="0.25">
      <c r="B105" s="188" t="s">
        <v>213</v>
      </c>
      <c r="C105" s="189" t="s">
        <v>314</v>
      </c>
      <c r="D105" s="189" t="s">
        <v>214</v>
      </c>
      <c r="E105" s="189" t="s">
        <v>224</v>
      </c>
      <c r="F105" s="189" t="s">
        <v>253</v>
      </c>
      <c r="G105" s="347" t="str">
        <f t="shared" si="13"/>
        <v>3.1.90.13.11</v>
      </c>
      <c r="H105" s="61" t="s">
        <v>20</v>
      </c>
      <c r="I105" s="202" t="str">
        <f t="shared" si="21"/>
        <v>A</v>
      </c>
      <c r="J105" s="269">
        <f t="shared" si="20"/>
        <v>5</v>
      </c>
      <c r="K105" s="470" t="s">
        <v>61</v>
      </c>
      <c r="M105" s="69" t="str">
        <f t="shared" si="14"/>
        <v>3.1.90.13.11</v>
      </c>
      <c r="N105" s="69" t="str">
        <f t="shared" si="15"/>
        <v>31901311</v>
      </c>
      <c r="O105" s="69" t="b">
        <f t="shared" si="16"/>
        <v>1</v>
      </c>
      <c r="P105" s="186" t="str">
        <f t="shared" si="12"/>
        <v>31901311</v>
      </c>
      <c r="R105" s="407" t="str">
        <f t="shared" si="17"/>
        <v>A</v>
      </c>
      <c r="S105" s="2" t="b">
        <f t="shared" si="18"/>
        <v>1</v>
      </c>
      <c r="U105" s="69" t="str">
        <f t="shared" si="19"/>
        <v>3.1.90.13.11 - FGTS - PDV</v>
      </c>
    </row>
    <row r="106" spans="1:21" x14ac:dyDescent="0.25">
      <c r="B106" s="188" t="s">
        <v>213</v>
      </c>
      <c r="C106" s="189" t="s">
        <v>314</v>
      </c>
      <c r="D106" s="189" t="s">
        <v>214</v>
      </c>
      <c r="E106" s="189" t="s">
        <v>224</v>
      </c>
      <c r="F106" s="189" t="s">
        <v>226</v>
      </c>
      <c r="G106" s="347" t="str">
        <f t="shared" si="13"/>
        <v>3.1.90.13.18</v>
      </c>
      <c r="H106" s="61" t="s">
        <v>593</v>
      </c>
      <c r="I106" s="202" t="str">
        <f t="shared" si="21"/>
        <v>A</v>
      </c>
      <c r="J106" s="269">
        <f t="shared" si="20"/>
        <v>5</v>
      </c>
      <c r="K106" s="470" t="s">
        <v>61</v>
      </c>
      <c r="M106" s="69" t="str">
        <f t="shared" si="14"/>
        <v>3.1.90.13.18</v>
      </c>
      <c r="N106" s="69" t="str">
        <f t="shared" si="15"/>
        <v>31901318</v>
      </c>
      <c r="O106" s="69" t="b">
        <f t="shared" si="16"/>
        <v>1</v>
      </c>
      <c r="P106" s="186" t="str">
        <f t="shared" si="12"/>
        <v>31901318</v>
      </c>
      <c r="R106" s="407" t="str">
        <f t="shared" si="17"/>
        <v>A</v>
      </c>
      <c r="S106" s="2" t="b">
        <f t="shared" si="18"/>
        <v>1</v>
      </c>
      <c r="U106" s="69" t="str">
        <f t="shared" si="19"/>
        <v>3.1.90.13.18 - CONTRIBUIÇÃO PARA O PIS/PASEP S/FOLHA PAGTO</v>
      </c>
    </row>
    <row r="107" spans="1:21" x14ac:dyDescent="0.25">
      <c r="B107" s="188" t="s">
        <v>213</v>
      </c>
      <c r="C107" s="189" t="s">
        <v>314</v>
      </c>
      <c r="D107" s="189" t="s">
        <v>214</v>
      </c>
      <c r="E107" s="189" t="s">
        <v>224</v>
      </c>
      <c r="F107" s="189" t="s">
        <v>231</v>
      </c>
      <c r="G107" s="347" t="str">
        <f t="shared" si="13"/>
        <v>3.1.90.13.40</v>
      </c>
      <c r="H107" s="61" t="s">
        <v>79</v>
      </c>
      <c r="I107" s="202" t="str">
        <f t="shared" si="21"/>
        <v>A</v>
      </c>
      <c r="J107" s="269">
        <f t="shared" si="20"/>
        <v>5</v>
      </c>
      <c r="K107" s="470" t="s">
        <v>61</v>
      </c>
      <c r="M107" s="69" t="str">
        <f t="shared" si="14"/>
        <v>3.1.90.13.40</v>
      </c>
      <c r="N107" s="69" t="str">
        <f t="shared" si="15"/>
        <v>31901340</v>
      </c>
      <c r="O107" s="69" t="b">
        <f t="shared" si="16"/>
        <v>1</v>
      </c>
      <c r="P107" s="186" t="str">
        <f t="shared" si="12"/>
        <v>31901340</v>
      </c>
      <c r="R107" s="407" t="str">
        <f t="shared" si="17"/>
        <v>A</v>
      </c>
      <c r="S107" s="2" t="b">
        <f t="shared" si="18"/>
        <v>1</v>
      </c>
      <c r="U107" s="69" t="str">
        <f t="shared" si="19"/>
        <v>3.1.90.13.40 - ENCARGOS DE PESSOAL REQUISIT. DE OUTROS ENTES</v>
      </c>
    </row>
    <row r="108" spans="1:21" x14ac:dyDescent="0.25">
      <c r="B108" s="188" t="s">
        <v>213</v>
      </c>
      <c r="C108" s="189" t="s">
        <v>314</v>
      </c>
      <c r="D108" s="189" t="s">
        <v>214</v>
      </c>
      <c r="E108" s="189" t="s">
        <v>224</v>
      </c>
      <c r="F108" s="189" t="s">
        <v>270</v>
      </c>
      <c r="G108" s="347" t="str">
        <f t="shared" si="13"/>
        <v>3.1.90.13.99</v>
      </c>
      <c r="H108" s="61" t="s">
        <v>594</v>
      </c>
      <c r="I108" s="202" t="str">
        <f t="shared" si="21"/>
        <v>A</v>
      </c>
      <c r="J108" s="269">
        <f t="shared" si="20"/>
        <v>5</v>
      </c>
      <c r="K108" s="470" t="s">
        <v>61</v>
      </c>
      <c r="M108" s="69" t="str">
        <f t="shared" si="14"/>
        <v>3.1.90.13.99</v>
      </c>
      <c r="N108" s="69" t="str">
        <f t="shared" si="15"/>
        <v>31901399</v>
      </c>
      <c r="O108" s="69" t="b">
        <f t="shared" si="16"/>
        <v>1</v>
      </c>
      <c r="P108" s="186" t="str">
        <f t="shared" si="12"/>
        <v>31901399</v>
      </c>
      <c r="R108" s="407" t="str">
        <f t="shared" si="17"/>
        <v>A</v>
      </c>
      <c r="S108" s="2" t="b">
        <f t="shared" si="18"/>
        <v>1</v>
      </c>
      <c r="U108" s="69" t="str">
        <f t="shared" si="19"/>
        <v>3.1.90.13.99 - OUTRAS OBRIGAÇÕES PATRONAIS</v>
      </c>
    </row>
    <row r="109" spans="1:21" x14ac:dyDescent="0.25">
      <c r="B109" s="139" t="s">
        <v>213</v>
      </c>
      <c r="C109" s="115" t="s">
        <v>314</v>
      </c>
      <c r="D109" s="115" t="s">
        <v>214</v>
      </c>
      <c r="E109" s="115" t="s">
        <v>255</v>
      </c>
      <c r="F109" s="115" t="s">
        <v>264</v>
      </c>
      <c r="G109" s="349" t="str">
        <f t="shared" si="13"/>
        <v>3.1.90.16.00</v>
      </c>
      <c r="H109" s="10" t="s">
        <v>80</v>
      </c>
      <c r="I109" s="205" t="str">
        <f t="shared" si="21"/>
        <v>S</v>
      </c>
      <c r="J109" s="272">
        <f t="shared" si="20"/>
        <v>4</v>
      </c>
      <c r="K109" s="472" t="s">
        <v>60</v>
      </c>
      <c r="M109" s="69" t="str">
        <f t="shared" si="14"/>
        <v>3.1.90.16.00</v>
      </c>
      <c r="N109" s="69" t="str">
        <f t="shared" si="15"/>
        <v>31901600</v>
      </c>
      <c r="O109" s="69" t="b">
        <f t="shared" si="16"/>
        <v>1</v>
      </c>
      <c r="P109" s="186" t="str">
        <f t="shared" si="12"/>
        <v>31901600</v>
      </c>
      <c r="R109" s="407" t="str">
        <f t="shared" si="17"/>
        <v>S</v>
      </c>
      <c r="S109" s="2" t="b">
        <f t="shared" si="18"/>
        <v>1</v>
      </c>
      <c r="U109" s="69" t="str">
        <f t="shared" si="19"/>
        <v>3.1.90.16.00 - OUTRAS DESPESAS VARIÁVEIS - PESSOAL CIVIL</v>
      </c>
    </row>
    <row r="110" spans="1:21" x14ac:dyDescent="0.25">
      <c r="B110" s="188" t="s">
        <v>213</v>
      </c>
      <c r="C110" s="189" t="s">
        <v>314</v>
      </c>
      <c r="D110" s="189" t="s">
        <v>214</v>
      </c>
      <c r="E110" s="189" t="s">
        <v>255</v>
      </c>
      <c r="F110" s="189" t="s">
        <v>222</v>
      </c>
      <c r="G110" s="347" t="str">
        <f t="shared" si="13"/>
        <v>3.1.90.16.08</v>
      </c>
      <c r="H110" s="61" t="s">
        <v>595</v>
      </c>
      <c r="I110" s="202" t="str">
        <f t="shared" si="21"/>
        <v>A</v>
      </c>
      <c r="J110" s="269">
        <f t="shared" si="20"/>
        <v>5</v>
      </c>
      <c r="K110" s="470" t="s">
        <v>61</v>
      </c>
      <c r="M110" s="69" t="str">
        <f t="shared" si="14"/>
        <v>3.1.90.16.08</v>
      </c>
      <c r="N110" s="69" t="str">
        <f t="shared" si="15"/>
        <v>31901608</v>
      </c>
      <c r="O110" s="69" t="b">
        <f t="shared" si="16"/>
        <v>1</v>
      </c>
      <c r="P110" s="186" t="str">
        <f t="shared" si="12"/>
        <v>31901608</v>
      </c>
      <c r="R110" s="407" t="str">
        <f t="shared" si="17"/>
        <v>A</v>
      </c>
      <c r="S110" s="2" t="b">
        <f t="shared" si="18"/>
        <v>1</v>
      </c>
      <c r="U110" s="69" t="str">
        <f t="shared" si="19"/>
        <v>3.1.90.16.08 - GRATIFICAÇÃO ELEITORAL</v>
      </c>
    </row>
    <row r="111" spans="1:21" x14ac:dyDescent="0.25">
      <c r="B111" s="188" t="s">
        <v>213</v>
      </c>
      <c r="C111" s="189" t="s">
        <v>314</v>
      </c>
      <c r="D111" s="189" t="s">
        <v>214</v>
      </c>
      <c r="E111" s="189" t="s">
        <v>255</v>
      </c>
      <c r="F111" s="189" t="s">
        <v>233</v>
      </c>
      <c r="G111" s="347" t="str">
        <f t="shared" si="13"/>
        <v>3.1.90.16.32</v>
      </c>
      <c r="H111" s="61" t="s">
        <v>596</v>
      </c>
      <c r="I111" s="202" t="str">
        <f t="shared" si="21"/>
        <v>A</v>
      </c>
      <c r="J111" s="269">
        <f t="shared" si="20"/>
        <v>5</v>
      </c>
      <c r="K111" s="470" t="s">
        <v>61</v>
      </c>
      <c r="M111" s="69" t="str">
        <f t="shared" si="14"/>
        <v>3.1.90.16.32</v>
      </c>
      <c r="N111" s="69" t="str">
        <f t="shared" si="15"/>
        <v>31901632</v>
      </c>
      <c r="O111" s="69" t="b">
        <f t="shared" si="16"/>
        <v>1</v>
      </c>
      <c r="P111" s="186" t="str">
        <f t="shared" si="12"/>
        <v>31901632</v>
      </c>
      <c r="R111" s="407" t="str">
        <f t="shared" si="17"/>
        <v>A</v>
      </c>
      <c r="S111" s="2" t="b">
        <f t="shared" si="18"/>
        <v>1</v>
      </c>
      <c r="U111" s="69" t="str">
        <f t="shared" si="19"/>
        <v>3.1.90.16.32 - SUBSTITUICÕES</v>
      </c>
    </row>
    <row r="112" spans="1:21" x14ac:dyDescent="0.25">
      <c r="B112" s="188" t="s">
        <v>213</v>
      </c>
      <c r="C112" s="189" t="s">
        <v>314</v>
      </c>
      <c r="D112" s="189" t="s">
        <v>214</v>
      </c>
      <c r="E112" s="189" t="s">
        <v>255</v>
      </c>
      <c r="F112" s="189" t="s">
        <v>234</v>
      </c>
      <c r="G112" s="347" t="str">
        <f t="shared" si="13"/>
        <v>3.1.90.16.34</v>
      </c>
      <c r="H112" s="61" t="s">
        <v>81</v>
      </c>
      <c r="I112" s="202" t="str">
        <f t="shared" si="21"/>
        <v>A</v>
      </c>
      <c r="J112" s="269">
        <f t="shared" si="20"/>
        <v>5</v>
      </c>
      <c r="K112" s="470" t="s">
        <v>61</v>
      </c>
      <c r="M112" s="69" t="str">
        <f t="shared" si="14"/>
        <v>3.1.90.16.34</v>
      </c>
      <c r="N112" s="69" t="str">
        <f t="shared" si="15"/>
        <v>31901634</v>
      </c>
      <c r="O112" s="69" t="b">
        <f t="shared" si="16"/>
        <v>1</v>
      </c>
      <c r="P112" s="186" t="str">
        <f t="shared" si="12"/>
        <v>31901634</v>
      </c>
      <c r="R112" s="407" t="str">
        <f t="shared" si="17"/>
        <v>A</v>
      </c>
      <c r="S112" s="2" t="b">
        <f t="shared" si="18"/>
        <v>1</v>
      </c>
      <c r="U112" s="69" t="str">
        <f t="shared" si="19"/>
        <v>3.1.90.16.34 - AVISO PREVIO</v>
      </c>
    </row>
    <row r="113" spans="1:21" x14ac:dyDescent="0.25">
      <c r="B113" s="188" t="s">
        <v>213</v>
      </c>
      <c r="C113" s="189" t="s">
        <v>314</v>
      </c>
      <c r="D113" s="189" t="s">
        <v>214</v>
      </c>
      <c r="E113" s="189" t="s">
        <v>255</v>
      </c>
      <c r="F113" s="189" t="s">
        <v>250</v>
      </c>
      <c r="G113" s="347" t="str">
        <f t="shared" si="13"/>
        <v>3.1.90.16.36</v>
      </c>
      <c r="H113" s="61" t="s">
        <v>16</v>
      </c>
      <c r="I113" s="202" t="str">
        <f t="shared" si="21"/>
        <v>A</v>
      </c>
      <c r="J113" s="269">
        <f t="shared" si="20"/>
        <v>5</v>
      </c>
      <c r="K113" s="470" t="s">
        <v>61</v>
      </c>
      <c r="M113" s="69" t="str">
        <f t="shared" si="14"/>
        <v>3.1.90.16.36</v>
      </c>
      <c r="N113" s="69" t="str">
        <f t="shared" si="15"/>
        <v>31901636</v>
      </c>
      <c r="O113" s="69" t="b">
        <f t="shared" si="16"/>
        <v>1</v>
      </c>
      <c r="P113" s="186" t="str">
        <f t="shared" si="12"/>
        <v>31901636</v>
      </c>
      <c r="R113" s="407" t="str">
        <f t="shared" si="17"/>
        <v>A</v>
      </c>
      <c r="S113" s="2" t="b">
        <f t="shared" si="18"/>
        <v>1</v>
      </c>
      <c r="U113" s="69" t="str">
        <f t="shared" si="19"/>
        <v>3.1.90.16.36 - ADICIONAL POR PLANTÃO HOSPITALAR</v>
      </c>
    </row>
    <row r="114" spans="1:21" x14ac:dyDescent="0.25">
      <c r="B114" s="188" t="s">
        <v>213</v>
      </c>
      <c r="C114" s="189" t="s">
        <v>314</v>
      </c>
      <c r="D114" s="189" t="s">
        <v>214</v>
      </c>
      <c r="E114" s="189" t="s">
        <v>255</v>
      </c>
      <c r="F114" s="189" t="s">
        <v>244</v>
      </c>
      <c r="G114" s="347" t="str">
        <f t="shared" si="13"/>
        <v>3.1.90.16.44</v>
      </c>
      <c r="H114" s="61" t="s">
        <v>597</v>
      </c>
      <c r="I114" s="202" t="str">
        <f t="shared" si="21"/>
        <v>A</v>
      </c>
      <c r="J114" s="269">
        <f t="shared" si="20"/>
        <v>5</v>
      </c>
      <c r="K114" s="470" t="s">
        <v>61</v>
      </c>
      <c r="M114" s="69" t="str">
        <f t="shared" si="14"/>
        <v>3.1.90.16.44</v>
      </c>
      <c r="N114" s="69" t="str">
        <f t="shared" si="15"/>
        <v>31901644</v>
      </c>
      <c r="O114" s="69" t="b">
        <f t="shared" si="16"/>
        <v>1</v>
      </c>
      <c r="P114" s="186" t="str">
        <f t="shared" si="12"/>
        <v>31901644</v>
      </c>
      <c r="R114" s="407" t="str">
        <f t="shared" si="17"/>
        <v>A</v>
      </c>
      <c r="S114" s="2" t="b">
        <f t="shared" si="18"/>
        <v>1</v>
      </c>
      <c r="U114" s="69" t="str">
        <f t="shared" si="19"/>
        <v>3.1.90.16.44 - SERVIÇOS EXTRAORDINÁRIOS</v>
      </c>
    </row>
    <row r="115" spans="1:21" x14ac:dyDescent="0.25">
      <c r="B115" s="188" t="s">
        <v>213</v>
      </c>
      <c r="C115" s="189" t="s">
        <v>314</v>
      </c>
      <c r="D115" s="189" t="s">
        <v>214</v>
      </c>
      <c r="E115" s="189" t="s">
        <v>255</v>
      </c>
      <c r="F115" s="189" t="s">
        <v>245</v>
      </c>
      <c r="G115" s="347" t="str">
        <f t="shared" si="13"/>
        <v>3.1.90.16.45</v>
      </c>
      <c r="H115" s="61" t="s">
        <v>598</v>
      </c>
      <c r="I115" s="202" t="str">
        <f t="shared" si="21"/>
        <v>A</v>
      </c>
      <c r="J115" s="269">
        <f t="shared" si="20"/>
        <v>5</v>
      </c>
      <c r="K115" s="470" t="s">
        <v>61</v>
      </c>
      <c r="M115" s="69" t="str">
        <f t="shared" si="14"/>
        <v>3.1.90.16.45</v>
      </c>
      <c r="N115" s="69" t="str">
        <f t="shared" si="15"/>
        <v>31901645</v>
      </c>
      <c r="O115" s="69" t="b">
        <f t="shared" si="16"/>
        <v>1</v>
      </c>
      <c r="P115" s="186" t="str">
        <f t="shared" si="12"/>
        <v>31901645</v>
      </c>
      <c r="R115" s="407" t="str">
        <f t="shared" si="17"/>
        <v>A</v>
      </c>
      <c r="S115" s="2" t="b">
        <f t="shared" si="18"/>
        <v>1</v>
      </c>
      <c r="U115" s="69" t="str">
        <f t="shared" si="19"/>
        <v>3.1.90.16.45 - PARTICIPAÇÃO A EMPREGADOS E ADMINISTRADORES</v>
      </c>
    </row>
    <row r="116" spans="1:21" x14ac:dyDescent="0.25">
      <c r="B116" s="188" t="s">
        <v>213</v>
      </c>
      <c r="C116" s="189" t="s">
        <v>314</v>
      </c>
      <c r="D116" s="189" t="s">
        <v>214</v>
      </c>
      <c r="E116" s="189" t="s">
        <v>255</v>
      </c>
      <c r="F116" s="189" t="s">
        <v>292</v>
      </c>
      <c r="G116" s="347" t="str">
        <f t="shared" si="13"/>
        <v>3.1.90.16.76</v>
      </c>
      <c r="H116" s="61" t="s">
        <v>82</v>
      </c>
      <c r="I116" s="202" t="str">
        <f t="shared" si="21"/>
        <v>A</v>
      </c>
      <c r="J116" s="269">
        <f t="shared" si="20"/>
        <v>5</v>
      </c>
      <c r="K116" s="470" t="s">
        <v>61</v>
      </c>
      <c r="M116" s="69" t="str">
        <f t="shared" si="14"/>
        <v>3.1.90.16.76</v>
      </c>
      <c r="N116" s="69" t="str">
        <f t="shared" si="15"/>
        <v>31901676</v>
      </c>
      <c r="O116" s="69" t="b">
        <f t="shared" si="16"/>
        <v>1</v>
      </c>
      <c r="P116" s="186" t="str">
        <f t="shared" si="12"/>
        <v>31901676</v>
      </c>
      <c r="R116" s="407" t="str">
        <f t="shared" si="17"/>
        <v>A</v>
      </c>
      <c r="S116" s="2" t="b">
        <f t="shared" si="18"/>
        <v>1</v>
      </c>
      <c r="U116" s="69" t="str">
        <f t="shared" si="19"/>
        <v>3.1.90.16.76 - AUXILIO MORADIA</v>
      </c>
    </row>
    <row r="117" spans="1:21" x14ac:dyDescent="0.25">
      <c r="B117" s="188" t="s">
        <v>213</v>
      </c>
      <c r="C117" s="189" t="s">
        <v>314</v>
      </c>
      <c r="D117" s="189" t="s">
        <v>214</v>
      </c>
      <c r="E117" s="189" t="s">
        <v>255</v>
      </c>
      <c r="F117" s="189" t="s">
        <v>270</v>
      </c>
      <c r="G117" s="347" t="str">
        <f t="shared" si="13"/>
        <v>3.1.90.16.99</v>
      </c>
      <c r="H117" s="61" t="s">
        <v>80</v>
      </c>
      <c r="I117" s="202" t="str">
        <f t="shared" si="21"/>
        <v>A</v>
      </c>
      <c r="J117" s="269">
        <f t="shared" si="20"/>
        <v>5</v>
      </c>
      <c r="K117" s="470" t="s">
        <v>61</v>
      </c>
      <c r="M117" s="69" t="str">
        <f t="shared" si="14"/>
        <v>3.1.90.16.99</v>
      </c>
      <c r="N117" s="69" t="str">
        <f t="shared" si="15"/>
        <v>31901699</v>
      </c>
      <c r="O117" s="69" t="b">
        <f t="shared" si="16"/>
        <v>1</v>
      </c>
      <c r="P117" s="186" t="str">
        <f t="shared" si="12"/>
        <v>31901699</v>
      </c>
      <c r="R117" s="407" t="str">
        <f t="shared" si="17"/>
        <v>A</v>
      </c>
      <c r="S117" s="2" t="b">
        <f t="shared" si="18"/>
        <v>1</v>
      </c>
      <c r="U117" s="69" t="str">
        <f t="shared" si="19"/>
        <v>3.1.90.16.99 - OUTRAS DESPESAS VARIÁVEIS - PESSOAL CIVIL</v>
      </c>
    </row>
    <row r="118" spans="1:21" x14ac:dyDescent="0.25">
      <c r="B118" s="384" t="s">
        <v>213</v>
      </c>
      <c r="C118" s="322" t="s">
        <v>314</v>
      </c>
      <c r="D118" s="322" t="s">
        <v>214</v>
      </c>
      <c r="E118" s="322" t="s">
        <v>266</v>
      </c>
      <c r="F118" s="322" t="s">
        <v>264</v>
      </c>
      <c r="G118" s="346" t="str">
        <f t="shared" si="13"/>
        <v>3.1.90.17.00</v>
      </c>
      <c r="H118" s="56" t="s">
        <v>83</v>
      </c>
      <c r="I118" s="203" t="str">
        <f t="shared" si="21"/>
        <v>S</v>
      </c>
      <c r="J118" s="270">
        <f t="shared" si="20"/>
        <v>4</v>
      </c>
      <c r="K118" s="469" t="s">
        <v>60</v>
      </c>
      <c r="M118" s="69" t="str">
        <f t="shared" si="14"/>
        <v>3.1.90.17.00</v>
      </c>
      <c r="N118" s="69" t="str">
        <f t="shared" si="15"/>
        <v>31901700</v>
      </c>
      <c r="O118" s="69" t="b">
        <f t="shared" si="16"/>
        <v>1</v>
      </c>
      <c r="P118" s="186" t="str">
        <f t="shared" si="12"/>
        <v>31901700</v>
      </c>
      <c r="R118" s="407" t="str">
        <f t="shared" si="17"/>
        <v>S</v>
      </c>
      <c r="S118" s="2" t="b">
        <f t="shared" si="18"/>
        <v>1</v>
      </c>
      <c r="U118" s="69" t="str">
        <f t="shared" si="19"/>
        <v>3.1.90.17.00 - OUTRAS DESPESAS VARIÁVEIS - PESSOAL MILITAR</v>
      </c>
    </row>
    <row r="119" spans="1:21" x14ac:dyDescent="0.25">
      <c r="B119" s="188" t="s">
        <v>213</v>
      </c>
      <c r="C119" s="189" t="s">
        <v>314</v>
      </c>
      <c r="D119" s="189" t="s">
        <v>214</v>
      </c>
      <c r="E119" s="189" t="s">
        <v>266</v>
      </c>
      <c r="F119" s="189" t="s">
        <v>216</v>
      </c>
      <c r="G119" s="347" t="str">
        <f t="shared" si="13"/>
        <v>3.1.90.17.02</v>
      </c>
      <c r="H119" s="61" t="s">
        <v>84</v>
      </c>
      <c r="I119" s="202" t="str">
        <f t="shared" si="21"/>
        <v>A</v>
      </c>
      <c r="J119" s="269">
        <f t="shared" si="20"/>
        <v>5</v>
      </c>
      <c r="K119" s="470" t="s">
        <v>61</v>
      </c>
      <c r="M119" s="69" t="str">
        <f t="shared" si="14"/>
        <v>3.1.90.17.02</v>
      </c>
      <c r="N119" s="69" t="str">
        <f t="shared" si="15"/>
        <v>31901702</v>
      </c>
      <c r="O119" s="69" t="b">
        <f t="shared" si="16"/>
        <v>1</v>
      </c>
      <c r="P119" s="186" t="str">
        <f t="shared" si="12"/>
        <v>31901702</v>
      </c>
      <c r="R119" s="407" t="str">
        <f t="shared" si="17"/>
        <v>A</v>
      </c>
      <c r="S119" s="2" t="b">
        <f t="shared" si="18"/>
        <v>1</v>
      </c>
      <c r="U119" s="69" t="str">
        <f t="shared" si="19"/>
        <v>3.1.90.17.02 - AJUDA DE CUSTO TRANF.ATIV.MILI. P/INAT REMUNE</v>
      </c>
    </row>
    <row r="120" spans="1:21" x14ac:dyDescent="0.25">
      <c r="B120" s="188" t="s">
        <v>213</v>
      </c>
      <c r="C120" s="189" t="s">
        <v>314</v>
      </c>
      <c r="D120" s="189" t="s">
        <v>214</v>
      </c>
      <c r="E120" s="189" t="s">
        <v>266</v>
      </c>
      <c r="F120" s="189" t="s">
        <v>270</v>
      </c>
      <c r="G120" s="347" t="str">
        <f t="shared" si="13"/>
        <v>3.1.90.17.99</v>
      </c>
      <c r="H120" s="61" t="s">
        <v>83</v>
      </c>
      <c r="I120" s="202" t="str">
        <f t="shared" si="21"/>
        <v>A</v>
      </c>
      <c r="J120" s="269">
        <f t="shared" si="20"/>
        <v>5</v>
      </c>
      <c r="K120" s="470" t="s">
        <v>61</v>
      </c>
      <c r="M120" s="69" t="str">
        <f t="shared" si="14"/>
        <v>3.1.90.17.99</v>
      </c>
      <c r="N120" s="69" t="str">
        <f t="shared" si="15"/>
        <v>31901799</v>
      </c>
      <c r="O120" s="69" t="b">
        <f t="shared" si="16"/>
        <v>1</v>
      </c>
      <c r="P120" s="186" t="str">
        <f t="shared" si="12"/>
        <v>31901799</v>
      </c>
      <c r="R120" s="407" t="str">
        <f t="shared" si="17"/>
        <v>A</v>
      </c>
      <c r="S120" s="2" t="b">
        <f t="shared" si="18"/>
        <v>1</v>
      </c>
      <c r="U120" s="69" t="str">
        <f t="shared" si="19"/>
        <v>3.1.90.17.99 - OUTRAS DESPESAS VARIÁVEIS - PESSOAL MILITAR</v>
      </c>
    </row>
    <row r="121" spans="1:21" x14ac:dyDescent="0.25">
      <c r="B121" s="380" t="s">
        <v>213</v>
      </c>
      <c r="C121" s="318" t="s">
        <v>314</v>
      </c>
      <c r="D121" s="318" t="s">
        <v>214</v>
      </c>
      <c r="E121" s="318" t="s">
        <v>284</v>
      </c>
      <c r="F121" s="318" t="s">
        <v>264</v>
      </c>
      <c r="G121" s="341" t="str">
        <f t="shared" si="13"/>
        <v>3.1.90.67.00</v>
      </c>
      <c r="H121" s="46" t="s">
        <v>2</v>
      </c>
      <c r="I121" s="196" t="str">
        <f t="shared" si="21"/>
        <v>A</v>
      </c>
      <c r="J121" s="263">
        <f t="shared" si="20"/>
        <v>4</v>
      </c>
      <c r="K121" s="465" t="s">
        <v>53</v>
      </c>
      <c r="M121" s="69" t="str">
        <f t="shared" si="14"/>
        <v>3.1.90.67.00</v>
      </c>
      <c r="N121" s="69" t="str">
        <f t="shared" si="15"/>
        <v>31906700</v>
      </c>
      <c r="O121" s="69" t="b">
        <f t="shared" si="16"/>
        <v>1</v>
      </c>
      <c r="P121" s="186" t="str">
        <f t="shared" si="12"/>
        <v>31906700</v>
      </c>
      <c r="R121" s="407" t="str">
        <f t="shared" si="17"/>
        <v>A</v>
      </c>
      <c r="S121" s="2" t="b">
        <f t="shared" si="18"/>
        <v>1</v>
      </c>
      <c r="U121" s="69" t="str">
        <f t="shared" si="19"/>
        <v>3.1.90.67.00 - DEPÓSITOS COMPULSÓRIOS</v>
      </c>
    </row>
    <row r="122" spans="1:21" s="69" customFormat="1" x14ac:dyDescent="0.25">
      <c r="A122" s="157"/>
      <c r="B122" s="183" t="s">
        <v>213</v>
      </c>
      <c r="C122" s="169" t="s">
        <v>314</v>
      </c>
      <c r="D122" s="169" t="s">
        <v>214</v>
      </c>
      <c r="E122" s="169" t="s">
        <v>523</v>
      </c>
      <c r="F122" s="169" t="s">
        <v>264</v>
      </c>
      <c r="G122" s="348" t="str">
        <f t="shared" si="13"/>
        <v>3.1.90.86.00</v>
      </c>
      <c r="H122" s="168" t="s">
        <v>521</v>
      </c>
      <c r="I122" s="206" t="str">
        <f t="shared" si="21"/>
        <v>A</v>
      </c>
      <c r="J122" s="271">
        <f t="shared" si="20"/>
        <v>4</v>
      </c>
      <c r="K122" s="473" t="s">
        <v>53</v>
      </c>
      <c r="M122" s="69" t="str">
        <f t="shared" si="14"/>
        <v>3.1.90.86.00</v>
      </c>
      <c r="N122" s="69" t="str">
        <f t="shared" si="15"/>
        <v>31908600</v>
      </c>
      <c r="O122" s="69" t="b">
        <f t="shared" si="16"/>
        <v>1</v>
      </c>
      <c r="P122" s="186" t="str">
        <f t="shared" si="12"/>
        <v>31908600</v>
      </c>
      <c r="R122" s="407" t="str">
        <f t="shared" si="17"/>
        <v>A</v>
      </c>
      <c r="S122" s="69" t="b">
        <f t="shared" si="18"/>
        <v>1</v>
      </c>
      <c r="U122" s="69" t="str">
        <f t="shared" si="19"/>
        <v>3.1.90.86.00 - COMPENSAÇÕES A REGIMES DE PREVIDÊNCIA</v>
      </c>
    </row>
    <row r="123" spans="1:21" x14ac:dyDescent="0.25">
      <c r="B123" s="384" t="s">
        <v>213</v>
      </c>
      <c r="C123" s="322" t="s">
        <v>314</v>
      </c>
      <c r="D123" s="322" t="s">
        <v>214</v>
      </c>
      <c r="E123" s="322" t="s">
        <v>317</v>
      </c>
      <c r="F123" s="322" t="s">
        <v>264</v>
      </c>
      <c r="G123" s="346" t="str">
        <f t="shared" si="13"/>
        <v>3.1.90.91.00</v>
      </c>
      <c r="H123" s="56" t="s">
        <v>85</v>
      </c>
      <c r="I123" s="203" t="str">
        <f t="shared" si="21"/>
        <v>S</v>
      </c>
      <c r="J123" s="270">
        <f t="shared" si="20"/>
        <v>4</v>
      </c>
      <c r="K123" s="469" t="s">
        <v>60</v>
      </c>
      <c r="M123" s="69" t="str">
        <f t="shared" si="14"/>
        <v>3.1.90.91.00</v>
      </c>
      <c r="N123" s="69" t="str">
        <f t="shared" si="15"/>
        <v>31909100</v>
      </c>
      <c r="O123" s="69" t="b">
        <f t="shared" si="16"/>
        <v>1</v>
      </c>
      <c r="P123" s="186" t="str">
        <f t="shared" si="12"/>
        <v>31909100</v>
      </c>
      <c r="R123" s="407" t="str">
        <f t="shared" si="17"/>
        <v>S</v>
      </c>
      <c r="S123" s="2" t="b">
        <f t="shared" si="18"/>
        <v>1</v>
      </c>
      <c r="U123" s="69" t="str">
        <f t="shared" si="19"/>
        <v>3.1.90.91.00 - SENTENÇAS JUDICIAIS</v>
      </c>
    </row>
    <row r="124" spans="1:21" x14ac:dyDescent="0.25">
      <c r="B124" s="188" t="s">
        <v>213</v>
      </c>
      <c r="C124" s="189" t="s">
        <v>314</v>
      </c>
      <c r="D124" s="189" t="s">
        <v>214</v>
      </c>
      <c r="E124" s="189" t="s">
        <v>317</v>
      </c>
      <c r="F124" s="189" t="s">
        <v>251</v>
      </c>
      <c r="G124" s="347" t="str">
        <f t="shared" si="13"/>
        <v>3.1.90.91.01</v>
      </c>
      <c r="H124" s="61" t="s">
        <v>599</v>
      </c>
      <c r="I124" s="202" t="str">
        <f t="shared" si="21"/>
        <v>A</v>
      </c>
      <c r="J124" s="269">
        <f t="shared" si="20"/>
        <v>5</v>
      </c>
      <c r="K124" s="470" t="s">
        <v>61</v>
      </c>
      <c r="M124" s="69" t="str">
        <f t="shared" si="14"/>
        <v>3.1.90.91.01</v>
      </c>
      <c r="N124" s="69" t="str">
        <f t="shared" si="15"/>
        <v>31909101</v>
      </c>
      <c r="O124" s="69" t="b">
        <f t="shared" si="16"/>
        <v>1</v>
      </c>
      <c r="P124" s="186" t="str">
        <f t="shared" si="12"/>
        <v>31909101</v>
      </c>
      <c r="R124" s="407" t="str">
        <f t="shared" si="17"/>
        <v>A</v>
      </c>
      <c r="S124" s="2" t="b">
        <f t="shared" si="18"/>
        <v>1</v>
      </c>
      <c r="U124" s="69" t="str">
        <f t="shared" si="19"/>
        <v>3.1.90.91.01 - PRECATÓRIOS - ATIVO CIVIL</v>
      </c>
    </row>
    <row r="125" spans="1:21" x14ac:dyDescent="0.25">
      <c r="B125" s="188" t="s">
        <v>213</v>
      </c>
      <c r="C125" s="189" t="s">
        <v>314</v>
      </c>
      <c r="D125" s="189" t="s">
        <v>214</v>
      </c>
      <c r="E125" s="189" t="s">
        <v>317</v>
      </c>
      <c r="F125" s="189" t="s">
        <v>216</v>
      </c>
      <c r="G125" s="347" t="str">
        <f t="shared" si="13"/>
        <v>3.1.90.91.02</v>
      </c>
      <c r="H125" s="61" t="s">
        <v>600</v>
      </c>
      <c r="I125" s="202" t="str">
        <f t="shared" si="21"/>
        <v>A</v>
      </c>
      <c r="J125" s="269">
        <f t="shared" si="20"/>
        <v>5</v>
      </c>
      <c r="K125" s="470" t="s">
        <v>61</v>
      </c>
      <c r="M125" s="69" t="str">
        <f t="shared" si="14"/>
        <v>3.1.90.91.02</v>
      </c>
      <c r="N125" s="69" t="str">
        <f t="shared" si="15"/>
        <v>31909102</v>
      </c>
      <c r="O125" s="69" t="b">
        <f t="shared" si="16"/>
        <v>1</v>
      </c>
      <c r="P125" s="186" t="str">
        <f t="shared" si="12"/>
        <v>31909102</v>
      </c>
      <c r="R125" s="407" t="str">
        <f t="shared" si="17"/>
        <v>A</v>
      </c>
      <c r="S125" s="2" t="b">
        <f t="shared" si="18"/>
        <v>1</v>
      </c>
      <c r="U125" s="69" t="str">
        <f t="shared" si="19"/>
        <v>3.1.90.91.02 - PRECATÓRIOS - ATIVO MILITAR</v>
      </c>
    </row>
    <row r="126" spans="1:21" x14ac:dyDescent="0.25">
      <c r="B126" s="188" t="s">
        <v>213</v>
      </c>
      <c r="C126" s="189" t="s">
        <v>314</v>
      </c>
      <c r="D126" s="189" t="s">
        <v>214</v>
      </c>
      <c r="E126" s="189" t="s">
        <v>317</v>
      </c>
      <c r="F126" s="189" t="s">
        <v>222</v>
      </c>
      <c r="G126" s="347" t="str">
        <f t="shared" si="13"/>
        <v>3.1.90.91.08</v>
      </c>
      <c r="H126" s="61" t="s">
        <v>601</v>
      </c>
      <c r="I126" s="202" t="str">
        <f t="shared" si="21"/>
        <v>A</v>
      </c>
      <c r="J126" s="269">
        <f t="shared" si="20"/>
        <v>5</v>
      </c>
      <c r="K126" s="470" t="s">
        <v>61</v>
      </c>
      <c r="M126" s="69" t="str">
        <f t="shared" si="14"/>
        <v>3.1.90.91.08</v>
      </c>
      <c r="N126" s="69" t="str">
        <f t="shared" si="15"/>
        <v>31909108</v>
      </c>
      <c r="O126" s="69" t="b">
        <f t="shared" si="16"/>
        <v>1</v>
      </c>
      <c r="P126" s="186" t="str">
        <f t="shared" si="12"/>
        <v>31909108</v>
      </c>
      <c r="R126" s="407" t="str">
        <f t="shared" si="17"/>
        <v>A</v>
      </c>
      <c r="S126" s="2" t="b">
        <f t="shared" si="18"/>
        <v>1</v>
      </c>
      <c r="U126" s="69" t="str">
        <f t="shared" si="19"/>
        <v>3.1.90.91.08 - SENTENÇA JUDICIAL - ATIVO CIVIL</v>
      </c>
    </row>
    <row r="127" spans="1:21" x14ac:dyDescent="0.25">
      <c r="B127" s="188" t="s">
        <v>213</v>
      </c>
      <c r="C127" s="189" t="s">
        <v>314</v>
      </c>
      <c r="D127" s="189" t="s">
        <v>214</v>
      </c>
      <c r="E127" s="189" t="s">
        <v>317</v>
      </c>
      <c r="F127" s="189" t="s">
        <v>252</v>
      </c>
      <c r="G127" s="347" t="str">
        <f t="shared" si="13"/>
        <v>3.1.90.91.09</v>
      </c>
      <c r="H127" s="61" t="s">
        <v>602</v>
      </c>
      <c r="I127" s="202" t="str">
        <f t="shared" si="21"/>
        <v>A</v>
      </c>
      <c r="J127" s="269">
        <f t="shared" si="20"/>
        <v>5</v>
      </c>
      <c r="K127" s="470" t="s">
        <v>61</v>
      </c>
      <c r="M127" s="69" t="str">
        <f t="shared" si="14"/>
        <v>3.1.90.91.09</v>
      </c>
      <c r="N127" s="69" t="str">
        <f t="shared" si="15"/>
        <v>31909109</v>
      </c>
      <c r="O127" s="69" t="b">
        <f t="shared" si="16"/>
        <v>1</v>
      </c>
      <c r="P127" s="186" t="str">
        <f t="shared" si="12"/>
        <v>31909109</v>
      </c>
      <c r="R127" s="407" t="str">
        <f t="shared" si="17"/>
        <v>A</v>
      </c>
      <c r="S127" s="2" t="b">
        <f t="shared" si="18"/>
        <v>1</v>
      </c>
      <c r="U127" s="69" t="str">
        <f t="shared" si="19"/>
        <v>3.1.90.91.09 - SENTENÇA JUDICIAL - INATIVO CIVIL</v>
      </c>
    </row>
    <row r="128" spans="1:21" x14ac:dyDescent="0.25">
      <c r="B128" s="188" t="s">
        <v>213</v>
      </c>
      <c r="C128" s="189" t="s">
        <v>314</v>
      </c>
      <c r="D128" s="189" t="s">
        <v>214</v>
      </c>
      <c r="E128" s="189" t="s">
        <v>317</v>
      </c>
      <c r="F128" s="189" t="s">
        <v>261</v>
      </c>
      <c r="G128" s="347" t="str">
        <f t="shared" si="13"/>
        <v>3.1.90.91.10</v>
      </c>
      <c r="H128" s="61" t="s">
        <v>86</v>
      </c>
      <c r="I128" s="202" t="str">
        <f t="shared" si="21"/>
        <v>A</v>
      </c>
      <c r="J128" s="269">
        <f t="shared" si="20"/>
        <v>5</v>
      </c>
      <c r="K128" s="470" t="s">
        <v>61</v>
      </c>
      <c r="M128" s="69" t="str">
        <f t="shared" si="14"/>
        <v>3.1.90.91.10</v>
      </c>
      <c r="N128" s="69" t="str">
        <f t="shared" si="15"/>
        <v>31909110</v>
      </c>
      <c r="O128" s="69" t="b">
        <f t="shared" si="16"/>
        <v>1</v>
      </c>
      <c r="P128" s="186" t="str">
        <f t="shared" si="12"/>
        <v>31909110</v>
      </c>
      <c r="R128" s="407" t="str">
        <f t="shared" si="17"/>
        <v>A</v>
      </c>
      <c r="S128" s="2" t="b">
        <f t="shared" si="18"/>
        <v>1</v>
      </c>
      <c r="U128" s="69" t="str">
        <f t="shared" si="19"/>
        <v>3.1.90.91.10 - SENTENÇA JUDICIAL - PENSIONISTA CIVIL</v>
      </c>
    </row>
    <row r="129" spans="2:21" x14ac:dyDescent="0.25">
      <c r="B129" s="188" t="s">
        <v>213</v>
      </c>
      <c r="C129" s="189" t="s">
        <v>314</v>
      </c>
      <c r="D129" s="189" t="s">
        <v>214</v>
      </c>
      <c r="E129" s="189" t="s">
        <v>317</v>
      </c>
      <c r="F129" s="189" t="s">
        <v>253</v>
      </c>
      <c r="G129" s="347" t="str">
        <f t="shared" si="13"/>
        <v>3.1.90.91.11</v>
      </c>
      <c r="H129" s="61" t="s">
        <v>603</v>
      </c>
      <c r="I129" s="202" t="str">
        <f t="shared" si="21"/>
        <v>A</v>
      </c>
      <c r="J129" s="269">
        <f t="shared" si="20"/>
        <v>5</v>
      </c>
      <c r="K129" s="470" t="s">
        <v>61</v>
      </c>
      <c r="M129" s="69" t="str">
        <f t="shared" si="14"/>
        <v>3.1.90.91.11</v>
      </c>
      <c r="N129" s="69" t="str">
        <f t="shared" si="15"/>
        <v>31909111</v>
      </c>
      <c r="O129" s="69" t="b">
        <f t="shared" si="16"/>
        <v>1</v>
      </c>
      <c r="P129" s="186" t="str">
        <f t="shared" si="12"/>
        <v>31909111</v>
      </c>
      <c r="R129" s="407" t="str">
        <f t="shared" si="17"/>
        <v>A</v>
      </c>
      <c r="S129" s="2" t="b">
        <f t="shared" si="18"/>
        <v>1</v>
      </c>
      <c r="U129" s="69" t="str">
        <f t="shared" si="19"/>
        <v>3.1.90.91.11 - SENTENÇA JUDICIAL - ATIVO MILITAR</v>
      </c>
    </row>
    <row r="130" spans="2:21" x14ac:dyDescent="0.25">
      <c r="B130" s="188" t="s">
        <v>213</v>
      </c>
      <c r="C130" s="189" t="s">
        <v>314</v>
      </c>
      <c r="D130" s="189" t="s">
        <v>214</v>
      </c>
      <c r="E130" s="189" t="s">
        <v>317</v>
      </c>
      <c r="F130" s="189" t="s">
        <v>223</v>
      </c>
      <c r="G130" s="347" t="str">
        <f t="shared" si="13"/>
        <v>3.1.90.91.12</v>
      </c>
      <c r="H130" s="61" t="s">
        <v>604</v>
      </c>
      <c r="I130" s="202" t="str">
        <f t="shared" si="21"/>
        <v>A</v>
      </c>
      <c r="J130" s="269">
        <f t="shared" si="20"/>
        <v>5</v>
      </c>
      <c r="K130" s="470" t="s">
        <v>61</v>
      </c>
      <c r="M130" s="69" t="str">
        <f t="shared" si="14"/>
        <v>3.1.90.91.12</v>
      </c>
      <c r="N130" s="69" t="str">
        <f t="shared" si="15"/>
        <v>31909112</v>
      </c>
      <c r="O130" s="69" t="b">
        <f t="shared" si="16"/>
        <v>1</v>
      </c>
      <c r="P130" s="186" t="str">
        <f t="shared" si="12"/>
        <v>31909112</v>
      </c>
      <c r="R130" s="407" t="str">
        <f t="shared" si="17"/>
        <v>A</v>
      </c>
      <c r="S130" s="2" t="b">
        <f t="shared" si="18"/>
        <v>1</v>
      </c>
      <c r="U130" s="69" t="str">
        <f t="shared" si="19"/>
        <v>3.1.90.91.12 - SENTENÇA JUDICIAL - INATIVO MILITAR</v>
      </c>
    </row>
    <row r="131" spans="2:21" x14ac:dyDescent="0.25">
      <c r="B131" s="188" t="s">
        <v>213</v>
      </c>
      <c r="C131" s="189" t="s">
        <v>314</v>
      </c>
      <c r="D131" s="189" t="s">
        <v>214</v>
      </c>
      <c r="E131" s="189" t="s">
        <v>317</v>
      </c>
      <c r="F131" s="189" t="s">
        <v>224</v>
      </c>
      <c r="G131" s="347" t="str">
        <f t="shared" si="13"/>
        <v>3.1.90.91.13</v>
      </c>
      <c r="H131" s="61" t="s">
        <v>605</v>
      </c>
      <c r="I131" s="202" t="str">
        <f t="shared" si="21"/>
        <v>A</v>
      </c>
      <c r="J131" s="269">
        <f t="shared" si="20"/>
        <v>5</v>
      </c>
      <c r="K131" s="470" t="s">
        <v>61</v>
      </c>
      <c r="M131" s="69" t="str">
        <f t="shared" si="14"/>
        <v>3.1.90.91.13</v>
      </c>
      <c r="N131" s="69" t="str">
        <f t="shared" si="15"/>
        <v>31909113</v>
      </c>
      <c r="O131" s="69" t="b">
        <f t="shared" si="16"/>
        <v>1</v>
      </c>
      <c r="P131" s="186" t="str">
        <f t="shared" si="12"/>
        <v>31909113</v>
      </c>
      <c r="R131" s="407" t="str">
        <f t="shared" si="17"/>
        <v>A</v>
      </c>
      <c r="S131" s="2" t="b">
        <f t="shared" si="18"/>
        <v>1</v>
      </c>
      <c r="U131" s="69" t="str">
        <f t="shared" si="19"/>
        <v>3.1.90.91.13 - SENTENÇA JUDICIAL - PENSIONISTA MILITAR</v>
      </c>
    </row>
    <row r="132" spans="2:21" x14ac:dyDescent="0.25">
      <c r="B132" s="188" t="s">
        <v>213</v>
      </c>
      <c r="C132" s="189" t="s">
        <v>314</v>
      </c>
      <c r="D132" s="189" t="s">
        <v>214</v>
      </c>
      <c r="E132" s="189" t="s">
        <v>317</v>
      </c>
      <c r="F132" s="189" t="s">
        <v>254</v>
      </c>
      <c r="G132" s="347" t="str">
        <f t="shared" si="13"/>
        <v>3.1.90.91.14</v>
      </c>
      <c r="H132" s="61" t="s">
        <v>606</v>
      </c>
      <c r="I132" s="202" t="str">
        <f t="shared" si="21"/>
        <v>A</v>
      </c>
      <c r="J132" s="269">
        <f t="shared" si="20"/>
        <v>5</v>
      </c>
      <c r="K132" s="470" t="s">
        <v>61</v>
      </c>
      <c r="M132" s="69" t="str">
        <f t="shared" si="14"/>
        <v>3.1.90.91.14</v>
      </c>
      <c r="N132" s="69" t="str">
        <f t="shared" si="15"/>
        <v>31909114</v>
      </c>
      <c r="O132" s="69" t="b">
        <f t="shared" si="16"/>
        <v>1</v>
      </c>
      <c r="P132" s="186" t="str">
        <f t="shared" si="12"/>
        <v>31909114</v>
      </c>
      <c r="R132" s="407" t="str">
        <f t="shared" si="17"/>
        <v>A</v>
      </c>
      <c r="S132" s="2" t="b">
        <f t="shared" si="18"/>
        <v>1</v>
      </c>
      <c r="U132" s="69" t="str">
        <f t="shared" si="19"/>
        <v>3.1.90.91.14 - SENT.JUD.NÃO TRANS.JULG. ATIVO CIVIL</v>
      </c>
    </row>
    <row r="133" spans="2:21" x14ac:dyDescent="0.25">
      <c r="B133" s="188" t="s">
        <v>213</v>
      </c>
      <c r="C133" s="189" t="s">
        <v>314</v>
      </c>
      <c r="D133" s="189" t="s">
        <v>214</v>
      </c>
      <c r="E133" s="189" t="s">
        <v>317</v>
      </c>
      <c r="F133" s="189" t="s">
        <v>225</v>
      </c>
      <c r="G133" s="347" t="str">
        <f t="shared" si="13"/>
        <v>3.1.90.91.15</v>
      </c>
      <c r="H133" s="61" t="s">
        <v>607</v>
      </c>
      <c r="I133" s="202" t="str">
        <f t="shared" si="21"/>
        <v>A</v>
      </c>
      <c r="J133" s="269">
        <f t="shared" si="20"/>
        <v>5</v>
      </c>
      <c r="K133" s="470" t="s">
        <v>61</v>
      </c>
      <c r="M133" s="69" t="str">
        <f t="shared" si="14"/>
        <v>3.1.90.91.15</v>
      </c>
      <c r="N133" s="69" t="str">
        <f t="shared" si="15"/>
        <v>31909115</v>
      </c>
      <c r="O133" s="69" t="b">
        <f t="shared" si="16"/>
        <v>1</v>
      </c>
      <c r="P133" s="186" t="str">
        <f t="shared" si="12"/>
        <v>31909115</v>
      </c>
      <c r="R133" s="407" t="str">
        <f t="shared" si="17"/>
        <v>A</v>
      </c>
      <c r="S133" s="2" t="b">
        <f t="shared" si="18"/>
        <v>1</v>
      </c>
      <c r="U133" s="69" t="str">
        <f t="shared" si="19"/>
        <v>3.1.90.91.15 - SENT.JUD.NÃO TRANS.JULG. INATIVO CIVIL</v>
      </c>
    </row>
    <row r="134" spans="2:21" x14ac:dyDescent="0.25">
      <c r="B134" s="188" t="s">
        <v>213</v>
      </c>
      <c r="C134" s="189" t="s">
        <v>314</v>
      </c>
      <c r="D134" s="189" t="s">
        <v>214</v>
      </c>
      <c r="E134" s="189" t="s">
        <v>317</v>
      </c>
      <c r="F134" s="189" t="s">
        <v>255</v>
      </c>
      <c r="G134" s="347" t="str">
        <f t="shared" si="13"/>
        <v>3.1.90.91.16</v>
      </c>
      <c r="H134" s="61" t="s">
        <v>608</v>
      </c>
      <c r="I134" s="202" t="str">
        <f t="shared" si="21"/>
        <v>A</v>
      </c>
      <c r="J134" s="269">
        <f t="shared" si="20"/>
        <v>5</v>
      </c>
      <c r="K134" s="470" t="s">
        <v>61</v>
      </c>
      <c r="M134" s="69" t="str">
        <f t="shared" si="14"/>
        <v>3.1.90.91.16</v>
      </c>
      <c r="N134" s="69" t="str">
        <f t="shared" si="15"/>
        <v>31909116</v>
      </c>
      <c r="O134" s="69" t="b">
        <f t="shared" si="16"/>
        <v>1</v>
      </c>
      <c r="P134" s="186" t="str">
        <f t="shared" si="12"/>
        <v>31909116</v>
      </c>
      <c r="R134" s="407" t="str">
        <f t="shared" si="17"/>
        <v>A</v>
      </c>
      <c r="S134" s="2" t="b">
        <f t="shared" si="18"/>
        <v>1</v>
      </c>
      <c r="U134" s="69" t="str">
        <f t="shared" si="19"/>
        <v>3.1.90.91.16 - SENT.JUD.NÃO TRANS.JULG. PENSIONISTA CIVIL</v>
      </c>
    </row>
    <row r="135" spans="2:21" x14ac:dyDescent="0.25">
      <c r="B135" s="188" t="s">
        <v>213</v>
      </c>
      <c r="C135" s="189" t="s">
        <v>314</v>
      </c>
      <c r="D135" s="189" t="s">
        <v>214</v>
      </c>
      <c r="E135" s="189" t="s">
        <v>317</v>
      </c>
      <c r="F135" s="189" t="s">
        <v>266</v>
      </c>
      <c r="G135" s="347" t="str">
        <f t="shared" si="13"/>
        <v>3.1.90.91.17</v>
      </c>
      <c r="H135" s="61" t="s">
        <v>609</v>
      </c>
      <c r="I135" s="202" t="str">
        <f t="shared" si="21"/>
        <v>A</v>
      </c>
      <c r="J135" s="269">
        <f t="shared" si="20"/>
        <v>5</v>
      </c>
      <c r="K135" s="470" t="s">
        <v>61</v>
      </c>
      <c r="M135" s="69" t="str">
        <f t="shared" si="14"/>
        <v>3.1.90.91.17</v>
      </c>
      <c r="N135" s="69" t="str">
        <f t="shared" si="15"/>
        <v>31909117</v>
      </c>
      <c r="O135" s="69" t="b">
        <f t="shared" si="16"/>
        <v>1</v>
      </c>
      <c r="P135" s="186" t="str">
        <f t="shared" si="12"/>
        <v>31909117</v>
      </c>
      <c r="R135" s="407" t="str">
        <f t="shared" si="17"/>
        <v>A</v>
      </c>
      <c r="S135" s="2" t="b">
        <f t="shared" si="18"/>
        <v>1</v>
      </c>
      <c r="U135" s="69" t="str">
        <f t="shared" si="19"/>
        <v>3.1.90.91.17 - SENT.JUD.NÃO TRANS.JULG. ATIVO MILITAR</v>
      </c>
    </row>
    <row r="136" spans="2:21" x14ac:dyDescent="0.25">
      <c r="B136" s="188" t="s">
        <v>213</v>
      </c>
      <c r="C136" s="189" t="s">
        <v>314</v>
      </c>
      <c r="D136" s="189" t="s">
        <v>214</v>
      </c>
      <c r="E136" s="189" t="s">
        <v>317</v>
      </c>
      <c r="F136" s="189" t="s">
        <v>226</v>
      </c>
      <c r="G136" s="347" t="str">
        <f t="shared" si="13"/>
        <v>3.1.90.91.18</v>
      </c>
      <c r="H136" s="61" t="s">
        <v>610</v>
      </c>
      <c r="I136" s="202" t="str">
        <f t="shared" si="21"/>
        <v>A</v>
      </c>
      <c r="J136" s="269">
        <f t="shared" si="20"/>
        <v>5</v>
      </c>
      <c r="K136" s="470" t="s">
        <v>61</v>
      </c>
      <c r="M136" s="69" t="str">
        <f t="shared" si="14"/>
        <v>3.1.90.91.18</v>
      </c>
      <c r="N136" s="69" t="str">
        <f t="shared" si="15"/>
        <v>31909118</v>
      </c>
      <c r="O136" s="69" t="b">
        <f t="shared" si="16"/>
        <v>1</v>
      </c>
      <c r="P136" s="186" t="str">
        <f t="shared" si="12"/>
        <v>31909118</v>
      </c>
      <c r="R136" s="407" t="str">
        <f t="shared" si="17"/>
        <v>A</v>
      </c>
      <c r="S136" s="2" t="b">
        <f t="shared" si="18"/>
        <v>1</v>
      </c>
      <c r="U136" s="69" t="str">
        <f t="shared" si="19"/>
        <v>3.1.90.91.18 - SENT.JUD.NÃO TRANS.JULG. INATIVO MILITAR</v>
      </c>
    </row>
    <row r="137" spans="2:21" x14ac:dyDescent="0.25">
      <c r="B137" s="188" t="s">
        <v>213</v>
      </c>
      <c r="C137" s="189" t="s">
        <v>314</v>
      </c>
      <c r="D137" s="189" t="s">
        <v>214</v>
      </c>
      <c r="E137" s="189" t="s">
        <v>317</v>
      </c>
      <c r="F137" s="189" t="s">
        <v>227</v>
      </c>
      <c r="G137" s="347" t="str">
        <f t="shared" si="13"/>
        <v>3.1.90.91.19</v>
      </c>
      <c r="H137" s="61" t="s">
        <v>611</v>
      </c>
      <c r="I137" s="202" t="str">
        <f t="shared" si="21"/>
        <v>A</v>
      </c>
      <c r="J137" s="269">
        <f t="shared" si="20"/>
        <v>5</v>
      </c>
      <c r="K137" s="470" t="s">
        <v>61</v>
      </c>
      <c r="M137" s="69" t="str">
        <f t="shared" si="14"/>
        <v>3.1.90.91.19</v>
      </c>
      <c r="N137" s="69" t="str">
        <f t="shared" si="15"/>
        <v>31909119</v>
      </c>
      <c r="O137" s="69" t="b">
        <f t="shared" si="16"/>
        <v>1</v>
      </c>
      <c r="P137" s="186" t="str">
        <f t="shared" si="12"/>
        <v>31909119</v>
      </c>
      <c r="R137" s="407" t="str">
        <f t="shared" si="17"/>
        <v>A</v>
      </c>
      <c r="S137" s="2" t="b">
        <f t="shared" si="18"/>
        <v>1</v>
      </c>
      <c r="U137" s="69" t="str">
        <f t="shared" si="19"/>
        <v>3.1.90.91.19 - SENT.JUD.NÃO TRANS.JULG. PENSIONISTA MILITAR</v>
      </c>
    </row>
    <row r="138" spans="2:21" x14ac:dyDescent="0.25">
      <c r="B138" s="188" t="s">
        <v>213</v>
      </c>
      <c r="C138" s="189" t="s">
        <v>314</v>
      </c>
      <c r="D138" s="189" t="s">
        <v>214</v>
      </c>
      <c r="E138" s="189" t="s">
        <v>317</v>
      </c>
      <c r="F138" s="189" t="s">
        <v>256</v>
      </c>
      <c r="G138" s="347" t="str">
        <f t="shared" si="13"/>
        <v>3.1.90.91.20</v>
      </c>
      <c r="H138" s="61" t="s">
        <v>1</v>
      </c>
      <c r="I138" s="202" t="str">
        <f t="shared" si="21"/>
        <v>A</v>
      </c>
      <c r="J138" s="269">
        <f t="shared" si="20"/>
        <v>5</v>
      </c>
      <c r="K138" s="470" t="s">
        <v>61</v>
      </c>
      <c r="M138" s="69" t="str">
        <f t="shared" si="14"/>
        <v>3.1.90.91.20</v>
      </c>
      <c r="N138" s="69" t="str">
        <f t="shared" si="15"/>
        <v>31909120</v>
      </c>
      <c r="O138" s="69" t="b">
        <f t="shared" si="16"/>
        <v>1</v>
      </c>
      <c r="P138" s="186" t="str">
        <f t="shared" ref="P138:P201" si="22">TRIM(SUBSTITUTE(TEXT(G138,"00000000"),".",""))</f>
        <v>31909120</v>
      </c>
      <c r="R138" s="407" t="str">
        <f t="shared" si="17"/>
        <v>A</v>
      </c>
      <c r="S138" s="2" t="b">
        <f t="shared" si="18"/>
        <v>1</v>
      </c>
      <c r="U138" s="69" t="str">
        <f t="shared" si="19"/>
        <v>3.1.90.91.20 - DEPÓSITOS JUDICIAIS</v>
      </c>
    </row>
    <row r="139" spans="2:21" x14ac:dyDescent="0.25">
      <c r="B139" s="188" t="s">
        <v>213</v>
      </c>
      <c r="C139" s="189" t="s">
        <v>314</v>
      </c>
      <c r="D139" s="189" t="s">
        <v>214</v>
      </c>
      <c r="E139" s="189" t="s">
        <v>317</v>
      </c>
      <c r="F139" s="189" t="s">
        <v>259</v>
      </c>
      <c r="G139" s="347" t="str">
        <f t="shared" ref="G139:G202" si="23">B139&amp;"."&amp;C139&amp;"."&amp;D139&amp;"."&amp;E139&amp;"."&amp;F139</f>
        <v>3.1.90.91.23</v>
      </c>
      <c r="H139" s="61" t="s">
        <v>612</v>
      </c>
      <c r="I139" s="202" t="str">
        <f t="shared" si="21"/>
        <v>A</v>
      </c>
      <c r="J139" s="269">
        <f t="shared" si="20"/>
        <v>5</v>
      </c>
      <c r="K139" s="470" t="s">
        <v>61</v>
      </c>
      <c r="M139" s="69" t="str">
        <f t="shared" ref="M139:M202" si="24">B139&amp;"."&amp;C139&amp;"."&amp;D139&amp;"."&amp;E139&amp;"."&amp;F139</f>
        <v>3.1.90.91.23</v>
      </c>
      <c r="N139" s="69" t="str">
        <f t="shared" ref="N139:N202" si="25">SUBSTITUTE(M139,".","")</f>
        <v>31909123</v>
      </c>
      <c r="O139" s="69" t="b">
        <f t="shared" ref="O139:O202" si="26">N139=P139</f>
        <v>1</v>
      </c>
      <c r="P139" s="186" t="str">
        <f t="shared" si="22"/>
        <v>31909123</v>
      </c>
      <c r="R139" s="407" t="str">
        <f t="shared" ref="R139:R202" si="27">IF(IFERROR(SEARCH("Último",K139),0)&gt;0,"A","S")</f>
        <v>A</v>
      </c>
      <c r="S139" s="2" t="b">
        <f t="shared" ref="S139:S202" si="28">R139=I139</f>
        <v>1</v>
      </c>
      <c r="U139" s="69" t="str">
        <f t="shared" ref="U139:U202" si="29">G139&amp;" - "&amp;H139</f>
        <v>3.1.90.91.23 - PRECATÓRIOS - INATIVO CIVIL</v>
      </c>
    </row>
    <row r="140" spans="2:21" x14ac:dyDescent="0.25">
      <c r="B140" s="188" t="s">
        <v>213</v>
      </c>
      <c r="C140" s="189" t="s">
        <v>314</v>
      </c>
      <c r="D140" s="189" t="s">
        <v>214</v>
      </c>
      <c r="E140" s="189" t="s">
        <v>317</v>
      </c>
      <c r="F140" s="189" t="s">
        <v>229</v>
      </c>
      <c r="G140" s="347" t="str">
        <f t="shared" si="23"/>
        <v>3.1.90.91.24</v>
      </c>
      <c r="H140" s="61" t="s">
        <v>613</v>
      </c>
      <c r="I140" s="202" t="str">
        <f t="shared" si="21"/>
        <v>A</v>
      </c>
      <c r="J140" s="269">
        <f t="shared" si="20"/>
        <v>5</v>
      </c>
      <c r="K140" s="470" t="s">
        <v>61</v>
      </c>
      <c r="M140" s="69" t="str">
        <f t="shared" si="24"/>
        <v>3.1.90.91.24</v>
      </c>
      <c r="N140" s="69" t="str">
        <f t="shared" si="25"/>
        <v>31909124</v>
      </c>
      <c r="O140" s="69" t="b">
        <f t="shared" si="26"/>
        <v>1</v>
      </c>
      <c r="P140" s="186" t="str">
        <f t="shared" si="22"/>
        <v>31909124</v>
      </c>
      <c r="R140" s="407" t="str">
        <f t="shared" si="27"/>
        <v>A</v>
      </c>
      <c r="S140" s="2" t="b">
        <f t="shared" si="28"/>
        <v>1</v>
      </c>
      <c r="U140" s="69" t="str">
        <f t="shared" si="29"/>
        <v>3.1.90.91.24 - PRECATÓRIOS - INATIVOS MILITAR</v>
      </c>
    </row>
    <row r="141" spans="2:21" x14ac:dyDescent="0.25">
      <c r="B141" s="188" t="s">
        <v>213</v>
      </c>
      <c r="C141" s="189" t="s">
        <v>314</v>
      </c>
      <c r="D141" s="189" t="s">
        <v>214</v>
      </c>
      <c r="E141" s="189" t="s">
        <v>317</v>
      </c>
      <c r="F141" s="189" t="s">
        <v>238</v>
      </c>
      <c r="G141" s="347" t="str">
        <f t="shared" si="23"/>
        <v>3.1.90.91.25</v>
      </c>
      <c r="H141" s="61" t="s">
        <v>614</v>
      </c>
      <c r="I141" s="202" t="str">
        <f t="shared" si="21"/>
        <v>A</v>
      </c>
      <c r="J141" s="269">
        <f t="shared" ref="J141:J204" si="30">IF( (VALUE(F141) &gt; 0), 5,IF( (VALUE(E141) &gt; 0), 4,IF( (VALUE(D141) &gt; 0), 3,IF( (VALUE(C141) &gt; 0), 2,1))))</f>
        <v>5</v>
      </c>
      <c r="K141" s="470" t="s">
        <v>61</v>
      </c>
      <c r="M141" s="69" t="str">
        <f t="shared" si="24"/>
        <v>3.1.90.91.25</v>
      </c>
      <c r="N141" s="69" t="str">
        <f t="shared" si="25"/>
        <v>31909125</v>
      </c>
      <c r="O141" s="69" t="b">
        <f t="shared" si="26"/>
        <v>1</v>
      </c>
      <c r="P141" s="186" t="str">
        <f t="shared" si="22"/>
        <v>31909125</v>
      </c>
      <c r="R141" s="407" t="str">
        <f t="shared" si="27"/>
        <v>A</v>
      </c>
      <c r="S141" s="2" t="b">
        <f t="shared" si="28"/>
        <v>1</v>
      </c>
      <c r="U141" s="69" t="str">
        <f t="shared" si="29"/>
        <v>3.1.90.91.25 - HONORÁRIOS SUCUMBENCIAIS DE PRECATÓRIOS</v>
      </c>
    </row>
    <row r="142" spans="2:21" x14ac:dyDescent="0.25">
      <c r="B142" s="188" t="s">
        <v>213</v>
      </c>
      <c r="C142" s="189" t="s">
        <v>314</v>
      </c>
      <c r="D142" s="189" t="s">
        <v>214</v>
      </c>
      <c r="E142" s="189" t="s">
        <v>317</v>
      </c>
      <c r="F142" s="189" t="s">
        <v>236</v>
      </c>
      <c r="G142" s="347" t="str">
        <f t="shared" si="23"/>
        <v>3.1.90.91.26</v>
      </c>
      <c r="H142" s="61" t="s">
        <v>615</v>
      </c>
      <c r="I142" s="202" t="str">
        <f t="shared" si="21"/>
        <v>A</v>
      </c>
      <c r="J142" s="269">
        <f t="shared" si="30"/>
        <v>5</v>
      </c>
      <c r="K142" s="470" t="s">
        <v>61</v>
      </c>
      <c r="M142" s="69" t="str">
        <f t="shared" si="24"/>
        <v>3.1.90.91.26</v>
      </c>
      <c r="N142" s="69" t="str">
        <f t="shared" si="25"/>
        <v>31909126</v>
      </c>
      <c r="O142" s="69" t="b">
        <f t="shared" si="26"/>
        <v>1</v>
      </c>
      <c r="P142" s="186" t="str">
        <f t="shared" si="22"/>
        <v>31909126</v>
      </c>
      <c r="R142" s="407" t="str">
        <f t="shared" si="27"/>
        <v>A</v>
      </c>
      <c r="S142" s="2" t="b">
        <f t="shared" si="28"/>
        <v>1</v>
      </c>
      <c r="U142" s="69" t="str">
        <f t="shared" si="29"/>
        <v>3.1.90.91.26 - SENTENÇA JUDICIAL DE PEQ. VALOR - ATIVO CIVIL</v>
      </c>
    </row>
    <row r="143" spans="2:21" x14ac:dyDescent="0.25">
      <c r="B143" s="188" t="s">
        <v>213</v>
      </c>
      <c r="C143" s="189" t="s">
        <v>314</v>
      </c>
      <c r="D143" s="189" t="s">
        <v>214</v>
      </c>
      <c r="E143" s="189" t="s">
        <v>317</v>
      </c>
      <c r="F143" s="189" t="s">
        <v>230</v>
      </c>
      <c r="G143" s="347" t="str">
        <f t="shared" si="23"/>
        <v>3.1.90.91.27</v>
      </c>
      <c r="H143" s="61" t="s">
        <v>616</v>
      </c>
      <c r="I143" s="202" t="str">
        <f t="shared" si="21"/>
        <v>A</v>
      </c>
      <c r="J143" s="269">
        <f t="shared" si="30"/>
        <v>5</v>
      </c>
      <c r="K143" s="470" t="s">
        <v>61</v>
      </c>
      <c r="M143" s="69" t="str">
        <f t="shared" si="24"/>
        <v>3.1.90.91.27</v>
      </c>
      <c r="N143" s="69" t="str">
        <f t="shared" si="25"/>
        <v>31909127</v>
      </c>
      <c r="O143" s="69" t="b">
        <f t="shared" si="26"/>
        <v>1</v>
      </c>
      <c r="P143" s="186" t="str">
        <f t="shared" si="22"/>
        <v>31909127</v>
      </c>
      <c r="R143" s="407" t="str">
        <f t="shared" si="27"/>
        <v>A</v>
      </c>
      <c r="S143" s="2" t="b">
        <f t="shared" si="28"/>
        <v>1</v>
      </c>
      <c r="U143" s="69" t="str">
        <f t="shared" si="29"/>
        <v>3.1.90.91.27 - SENTENÇA JUDICIAL DE PEQ. VALOR - ATIVO MILITAR</v>
      </c>
    </row>
    <row r="144" spans="2:21" x14ac:dyDescent="0.25">
      <c r="B144" s="188" t="s">
        <v>213</v>
      </c>
      <c r="C144" s="189" t="s">
        <v>314</v>
      </c>
      <c r="D144" s="189" t="s">
        <v>214</v>
      </c>
      <c r="E144" s="189" t="s">
        <v>317</v>
      </c>
      <c r="F144" s="189" t="s">
        <v>260</v>
      </c>
      <c r="G144" s="347" t="str">
        <f t="shared" si="23"/>
        <v>3.1.90.91.28</v>
      </c>
      <c r="H144" s="61" t="s">
        <v>617</v>
      </c>
      <c r="I144" s="202" t="str">
        <f t="shared" si="21"/>
        <v>A</v>
      </c>
      <c r="J144" s="269">
        <f t="shared" si="30"/>
        <v>5</v>
      </c>
      <c r="K144" s="470" t="s">
        <v>61</v>
      </c>
      <c r="M144" s="69" t="str">
        <f t="shared" si="24"/>
        <v>3.1.90.91.28</v>
      </c>
      <c r="N144" s="69" t="str">
        <f t="shared" si="25"/>
        <v>31909128</v>
      </c>
      <c r="O144" s="69" t="b">
        <f t="shared" si="26"/>
        <v>1</v>
      </c>
      <c r="P144" s="186" t="str">
        <f t="shared" si="22"/>
        <v>31909128</v>
      </c>
      <c r="R144" s="407" t="str">
        <f t="shared" si="27"/>
        <v>A</v>
      </c>
      <c r="S144" s="2" t="b">
        <f t="shared" si="28"/>
        <v>1</v>
      </c>
      <c r="U144" s="69" t="str">
        <f t="shared" si="29"/>
        <v>3.1.90.91.28 - SENTENÇA JUDICIAL DE PEQ. VALOR - INATIVO CIVIL</v>
      </c>
    </row>
    <row r="145" spans="1:21" x14ac:dyDescent="0.25">
      <c r="B145" s="188" t="s">
        <v>213</v>
      </c>
      <c r="C145" s="189" t="s">
        <v>314</v>
      </c>
      <c r="D145" s="189" t="s">
        <v>214</v>
      </c>
      <c r="E145" s="189" t="s">
        <v>317</v>
      </c>
      <c r="F145" s="189" t="s">
        <v>237</v>
      </c>
      <c r="G145" s="347" t="str">
        <f t="shared" si="23"/>
        <v>3.1.90.91.29</v>
      </c>
      <c r="H145" s="61" t="s">
        <v>618</v>
      </c>
      <c r="I145" s="202" t="str">
        <f t="shared" si="21"/>
        <v>A</v>
      </c>
      <c r="J145" s="269">
        <f t="shared" si="30"/>
        <v>5</v>
      </c>
      <c r="K145" s="470" t="s">
        <v>61</v>
      </c>
      <c r="M145" s="69" t="str">
        <f t="shared" si="24"/>
        <v>3.1.90.91.29</v>
      </c>
      <c r="N145" s="69" t="str">
        <f t="shared" si="25"/>
        <v>31909129</v>
      </c>
      <c r="O145" s="69" t="b">
        <f t="shared" si="26"/>
        <v>1</v>
      </c>
      <c r="P145" s="186" t="str">
        <f t="shared" si="22"/>
        <v>31909129</v>
      </c>
      <c r="R145" s="407" t="str">
        <f t="shared" si="27"/>
        <v>A</v>
      </c>
      <c r="S145" s="2" t="b">
        <f t="shared" si="28"/>
        <v>1</v>
      </c>
      <c r="U145" s="69" t="str">
        <f t="shared" si="29"/>
        <v>3.1.90.91.29 - SENTENÇA JUDICIAL DE PEQ. VALOR - INATIVO MILITAR</v>
      </c>
    </row>
    <row r="146" spans="1:21" x14ac:dyDescent="0.25">
      <c r="B146" s="188" t="s">
        <v>213</v>
      </c>
      <c r="C146" s="189" t="s">
        <v>314</v>
      </c>
      <c r="D146" s="189" t="s">
        <v>214</v>
      </c>
      <c r="E146" s="189" t="s">
        <v>317</v>
      </c>
      <c r="F146" s="189" t="s">
        <v>215</v>
      </c>
      <c r="G146" s="347" t="str">
        <f t="shared" si="23"/>
        <v>3.1.90.91.30</v>
      </c>
      <c r="H146" s="61" t="s">
        <v>619</v>
      </c>
      <c r="I146" s="202" t="str">
        <f t="shared" si="21"/>
        <v>A</v>
      </c>
      <c r="J146" s="269">
        <f t="shared" si="30"/>
        <v>5</v>
      </c>
      <c r="K146" s="470" t="s">
        <v>61</v>
      </c>
      <c r="M146" s="69" t="str">
        <f t="shared" si="24"/>
        <v>3.1.90.91.30</v>
      </c>
      <c r="N146" s="69" t="str">
        <f t="shared" si="25"/>
        <v>31909130</v>
      </c>
      <c r="O146" s="69" t="b">
        <f t="shared" si="26"/>
        <v>1</v>
      </c>
      <c r="P146" s="186" t="str">
        <f t="shared" si="22"/>
        <v>31909130</v>
      </c>
      <c r="R146" s="407" t="str">
        <f t="shared" si="27"/>
        <v>A</v>
      </c>
      <c r="S146" s="2" t="b">
        <f t="shared" si="28"/>
        <v>1</v>
      </c>
      <c r="U146" s="69" t="str">
        <f t="shared" si="29"/>
        <v>3.1.90.91.30 - SENTENÇA JUDICIAL DE PEQ. VALOR - PENSIONISTA CIVIL</v>
      </c>
    </row>
    <row r="147" spans="1:21" x14ac:dyDescent="0.25">
      <c r="B147" s="188" t="s">
        <v>213</v>
      </c>
      <c r="C147" s="189" t="s">
        <v>314</v>
      </c>
      <c r="D147" s="189" t="s">
        <v>214</v>
      </c>
      <c r="E147" s="189" t="s">
        <v>317</v>
      </c>
      <c r="F147" s="189" t="s">
        <v>228</v>
      </c>
      <c r="G147" s="347" t="str">
        <f t="shared" si="23"/>
        <v>3.1.90.91.31</v>
      </c>
      <c r="H147" s="61" t="s">
        <v>620</v>
      </c>
      <c r="I147" s="202" t="str">
        <f t="shared" si="21"/>
        <v>A</v>
      </c>
      <c r="J147" s="269">
        <f t="shared" si="30"/>
        <v>5</v>
      </c>
      <c r="K147" s="470" t="s">
        <v>61</v>
      </c>
      <c r="M147" s="69" t="str">
        <f t="shared" si="24"/>
        <v>3.1.90.91.31</v>
      </c>
      <c r="N147" s="69" t="str">
        <f t="shared" si="25"/>
        <v>31909131</v>
      </c>
      <c r="O147" s="69" t="b">
        <f t="shared" si="26"/>
        <v>1</v>
      </c>
      <c r="P147" s="186" t="str">
        <f t="shared" si="22"/>
        <v>31909131</v>
      </c>
      <c r="R147" s="407" t="str">
        <f t="shared" si="27"/>
        <v>A</v>
      </c>
      <c r="S147" s="2" t="b">
        <f t="shared" si="28"/>
        <v>1</v>
      </c>
      <c r="U147" s="69" t="str">
        <f t="shared" si="29"/>
        <v>3.1.90.91.31 - SENTENÇA JUDICIAL DE PEQ. VALOR - PENSIONISTA MILITAR</v>
      </c>
    </row>
    <row r="148" spans="1:21" x14ac:dyDescent="0.25">
      <c r="B148" s="188" t="s">
        <v>213</v>
      </c>
      <c r="C148" s="189" t="s">
        <v>314</v>
      </c>
      <c r="D148" s="189" t="s">
        <v>214</v>
      </c>
      <c r="E148" s="189" t="s">
        <v>317</v>
      </c>
      <c r="F148" s="189" t="s">
        <v>250</v>
      </c>
      <c r="G148" s="347" t="str">
        <f t="shared" si="23"/>
        <v>3.1.90.91.36</v>
      </c>
      <c r="H148" s="61" t="s">
        <v>621</v>
      </c>
      <c r="I148" s="202" t="str">
        <f t="shared" ref="I148:I211" si="31">IF(J148&lt;J149,"S","A")</f>
        <v>A</v>
      </c>
      <c r="J148" s="269">
        <f t="shared" si="30"/>
        <v>5</v>
      </c>
      <c r="K148" s="470" t="s">
        <v>61</v>
      </c>
      <c r="M148" s="69" t="str">
        <f t="shared" si="24"/>
        <v>3.1.90.91.36</v>
      </c>
      <c r="N148" s="69" t="str">
        <f t="shared" si="25"/>
        <v>31909136</v>
      </c>
      <c r="O148" s="69" t="b">
        <f t="shared" si="26"/>
        <v>1</v>
      </c>
      <c r="P148" s="186" t="str">
        <f t="shared" si="22"/>
        <v>31909136</v>
      </c>
      <c r="R148" s="407" t="str">
        <f t="shared" si="27"/>
        <v>A</v>
      </c>
      <c r="S148" s="2" t="b">
        <f t="shared" si="28"/>
        <v>1</v>
      </c>
      <c r="U148" s="69" t="str">
        <f t="shared" si="29"/>
        <v>3.1.90.91.36 - PRECATÓRIOS - PENSIONISTA CIVIL</v>
      </c>
    </row>
    <row r="149" spans="1:21" x14ac:dyDescent="0.25">
      <c r="B149" s="188" t="s">
        <v>213</v>
      </c>
      <c r="C149" s="189" t="s">
        <v>314</v>
      </c>
      <c r="D149" s="189" t="s">
        <v>214</v>
      </c>
      <c r="E149" s="189" t="s">
        <v>317</v>
      </c>
      <c r="F149" s="189" t="s">
        <v>240</v>
      </c>
      <c r="G149" s="347" t="str">
        <f t="shared" si="23"/>
        <v>3.1.90.91.37</v>
      </c>
      <c r="H149" s="61" t="s">
        <v>622</v>
      </c>
      <c r="I149" s="202" t="str">
        <f t="shared" si="31"/>
        <v>A</v>
      </c>
      <c r="J149" s="269">
        <f t="shared" si="30"/>
        <v>5</v>
      </c>
      <c r="K149" s="470" t="s">
        <v>61</v>
      </c>
      <c r="M149" s="69" t="str">
        <f t="shared" si="24"/>
        <v>3.1.90.91.37</v>
      </c>
      <c r="N149" s="69" t="str">
        <f t="shared" si="25"/>
        <v>31909137</v>
      </c>
      <c r="O149" s="69" t="b">
        <f t="shared" si="26"/>
        <v>1</v>
      </c>
      <c r="P149" s="186" t="str">
        <f t="shared" si="22"/>
        <v>31909137</v>
      </c>
      <c r="R149" s="407" t="str">
        <f t="shared" si="27"/>
        <v>A</v>
      </c>
      <c r="S149" s="2" t="b">
        <f t="shared" si="28"/>
        <v>1</v>
      </c>
      <c r="U149" s="69" t="str">
        <f t="shared" si="29"/>
        <v>3.1.90.91.37 - PRECATÓRIOS - PENSIONISTA MILITAR</v>
      </c>
    </row>
    <row r="150" spans="1:21" x14ac:dyDescent="0.25">
      <c r="B150" s="188" t="s">
        <v>213</v>
      </c>
      <c r="C150" s="189" t="s">
        <v>314</v>
      </c>
      <c r="D150" s="189" t="s">
        <v>214</v>
      </c>
      <c r="E150" s="189" t="s">
        <v>317</v>
      </c>
      <c r="F150" s="189" t="s">
        <v>533</v>
      </c>
      <c r="G150" s="347" t="str">
        <f t="shared" si="23"/>
        <v>3.1.90.91.97</v>
      </c>
      <c r="H150" s="61" t="s">
        <v>87</v>
      </c>
      <c r="I150" s="202" t="str">
        <f t="shared" si="31"/>
        <v>A</v>
      </c>
      <c r="J150" s="269">
        <f t="shared" si="30"/>
        <v>5</v>
      </c>
      <c r="K150" s="470" t="s">
        <v>61</v>
      </c>
      <c r="M150" s="69" t="str">
        <f t="shared" si="24"/>
        <v>3.1.90.91.97</v>
      </c>
      <c r="N150" s="69" t="str">
        <f t="shared" si="25"/>
        <v>31909197</v>
      </c>
      <c r="O150" s="69" t="b">
        <f t="shared" si="26"/>
        <v>1</v>
      </c>
      <c r="P150" s="186" t="str">
        <f t="shared" si="22"/>
        <v>31909197</v>
      </c>
      <c r="R150" s="407" t="str">
        <f t="shared" si="27"/>
        <v>A</v>
      </c>
      <c r="S150" s="2" t="b">
        <f t="shared" si="28"/>
        <v>1</v>
      </c>
      <c r="U150" s="69" t="str">
        <f t="shared" si="29"/>
        <v>3.1.90.91.97 - OUTROS PRECATÓRIOS JUDICIAIS</v>
      </c>
    </row>
    <row r="151" spans="1:21" x14ac:dyDescent="0.25">
      <c r="B151" s="188" t="s">
        <v>213</v>
      </c>
      <c r="C151" s="189" t="s">
        <v>314</v>
      </c>
      <c r="D151" s="189" t="s">
        <v>214</v>
      </c>
      <c r="E151" s="189" t="s">
        <v>317</v>
      </c>
      <c r="F151" s="189" t="s">
        <v>270</v>
      </c>
      <c r="G151" s="347" t="str">
        <f t="shared" si="23"/>
        <v>3.1.90.91.99</v>
      </c>
      <c r="H151" s="61" t="s">
        <v>623</v>
      </c>
      <c r="I151" s="202" t="str">
        <f t="shared" si="31"/>
        <v>A</v>
      </c>
      <c r="J151" s="269">
        <f t="shared" si="30"/>
        <v>5</v>
      </c>
      <c r="K151" s="470" t="s">
        <v>61</v>
      </c>
      <c r="M151" s="69" t="str">
        <f t="shared" si="24"/>
        <v>3.1.90.91.99</v>
      </c>
      <c r="N151" s="69" t="str">
        <f t="shared" si="25"/>
        <v>31909199</v>
      </c>
      <c r="O151" s="69" t="b">
        <f t="shared" si="26"/>
        <v>1</v>
      </c>
      <c r="P151" s="186" t="str">
        <f t="shared" si="22"/>
        <v>31909199</v>
      </c>
      <c r="R151" s="407" t="str">
        <f t="shared" si="27"/>
        <v>A</v>
      </c>
      <c r="S151" s="2" t="b">
        <f t="shared" si="28"/>
        <v>1</v>
      </c>
      <c r="U151" s="69" t="str">
        <f t="shared" si="29"/>
        <v>3.1.90.91.99 - OUTRAS SENTENÇAS JUDICIAIS</v>
      </c>
    </row>
    <row r="152" spans="1:21" s="6" customFormat="1" x14ac:dyDescent="0.25">
      <c r="A152" s="158"/>
      <c r="B152" s="384" t="s">
        <v>213</v>
      </c>
      <c r="C152" s="322" t="s">
        <v>314</v>
      </c>
      <c r="D152" s="322" t="s">
        <v>214</v>
      </c>
      <c r="E152" s="322" t="s">
        <v>263</v>
      </c>
      <c r="F152" s="322" t="s">
        <v>264</v>
      </c>
      <c r="G152" s="346" t="str">
        <f t="shared" si="23"/>
        <v>3.1.90.92.00</v>
      </c>
      <c r="H152" s="56" t="s">
        <v>88</v>
      </c>
      <c r="I152" s="203" t="str">
        <f t="shared" si="31"/>
        <v>S</v>
      </c>
      <c r="J152" s="270">
        <f t="shared" si="30"/>
        <v>4</v>
      </c>
      <c r="K152" s="469" t="s">
        <v>60</v>
      </c>
      <c r="M152" s="69" t="str">
        <f t="shared" si="24"/>
        <v>3.1.90.92.00</v>
      </c>
      <c r="N152" s="69" t="str">
        <f t="shared" si="25"/>
        <v>31909200</v>
      </c>
      <c r="O152" s="69" t="b">
        <f t="shared" si="26"/>
        <v>1</v>
      </c>
      <c r="P152" s="186" t="str">
        <f t="shared" si="22"/>
        <v>31909200</v>
      </c>
      <c r="R152" s="409" t="str">
        <f t="shared" si="27"/>
        <v>S</v>
      </c>
      <c r="S152" s="6" t="b">
        <f t="shared" si="28"/>
        <v>1</v>
      </c>
      <c r="U152" s="69" t="str">
        <f t="shared" si="29"/>
        <v>3.1.90.92.00 - DESPESAS DE EXERCÍCIOS ANTERIORES</v>
      </c>
    </row>
    <row r="153" spans="1:21" x14ac:dyDescent="0.25">
      <c r="B153" s="188" t="s">
        <v>213</v>
      </c>
      <c r="C153" s="189" t="s">
        <v>314</v>
      </c>
      <c r="D153" s="189" t="s">
        <v>214</v>
      </c>
      <c r="E153" s="189" t="s">
        <v>263</v>
      </c>
      <c r="F153" s="189" t="s">
        <v>251</v>
      </c>
      <c r="G153" s="347" t="str">
        <f t="shared" si="23"/>
        <v>3.1.90.92.01</v>
      </c>
      <c r="H153" s="61" t="s">
        <v>89</v>
      </c>
      <c r="I153" s="202" t="str">
        <f t="shared" si="31"/>
        <v>A</v>
      </c>
      <c r="J153" s="269">
        <f t="shared" si="30"/>
        <v>5</v>
      </c>
      <c r="K153" s="470" t="s">
        <v>61</v>
      </c>
      <c r="M153" s="69" t="str">
        <f t="shared" si="24"/>
        <v>3.1.90.92.01</v>
      </c>
      <c r="N153" s="69" t="str">
        <f t="shared" si="25"/>
        <v>31909201</v>
      </c>
      <c r="O153" s="69" t="b">
        <f t="shared" si="26"/>
        <v>1</v>
      </c>
      <c r="P153" s="186" t="str">
        <f t="shared" si="22"/>
        <v>31909201</v>
      </c>
      <c r="R153" s="407" t="str">
        <f t="shared" si="27"/>
        <v>A</v>
      </c>
      <c r="S153" s="2" t="b">
        <f t="shared" si="28"/>
        <v>1</v>
      </c>
      <c r="U153" s="69" t="str">
        <f t="shared" si="29"/>
        <v>3.1.90.92.01 - APOSENTADORIAS, RESERVA REMUNERADA E REFORMAS</v>
      </c>
    </row>
    <row r="154" spans="1:21" x14ac:dyDescent="0.25">
      <c r="B154" s="188" t="s">
        <v>213</v>
      </c>
      <c r="C154" s="189" t="s">
        <v>314</v>
      </c>
      <c r="D154" s="189" t="s">
        <v>214</v>
      </c>
      <c r="E154" s="189" t="s">
        <v>263</v>
      </c>
      <c r="F154" s="189" t="s">
        <v>217</v>
      </c>
      <c r="G154" s="347" t="str">
        <f t="shared" si="23"/>
        <v>3.1.90.92.03</v>
      </c>
      <c r="H154" s="61" t="s">
        <v>624</v>
      </c>
      <c r="I154" s="202" t="str">
        <f t="shared" si="31"/>
        <v>A</v>
      </c>
      <c r="J154" s="269">
        <f t="shared" si="30"/>
        <v>5</v>
      </c>
      <c r="K154" s="470" t="s">
        <v>61</v>
      </c>
      <c r="M154" s="69" t="str">
        <f t="shared" si="24"/>
        <v>3.1.90.92.03</v>
      </c>
      <c r="N154" s="69" t="str">
        <f t="shared" si="25"/>
        <v>31909203</v>
      </c>
      <c r="O154" s="69" t="b">
        <f t="shared" si="26"/>
        <v>1</v>
      </c>
      <c r="P154" s="186" t="str">
        <f t="shared" si="22"/>
        <v>31909203</v>
      </c>
      <c r="R154" s="407" t="str">
        <f t="shared" si="27"/>
        <v>A</v>
      </c>
      <c r="S154" s="2" t="b">
        <f t="shared" si="28"/>
        <v>1</v>
      </c>
      <c r="U154" s="69" t="str">
        <f t="shared" si="29"/>
        <v>3.1.90.92.03 - PENSÕES DO RPPS E DO MILITAR</v>
      </c>
    </row>
    <row r="155" spans="1:21" x14ac:dyDescent="0.25">
      <c r="B155" s="188" t="s">
        <v>213</v>
      </c>
      <c r="C155" s="189" t="s">
        <v>314</v>
      </c>
      <c r="D155" s="189" t="s">
        <v>214</v>
      </c>
      <c r="E155" s="189" t="s">
        <v>263</v>
      </c>
      <c r="F155" s="189" t="s">
        <v>218</v>
      </c>
      <c r="G155" s="347" t="str">
        <f t="shared" si="23"/>
        <v>3.1.90.92.04</v>
      </c>
      <c r="H155" s="61" t="s">
        <v>58</v>
      </c>
      <c r="I155" s="202" t="str">
        <f t="shared" si="31"/>
        <v>A</v>
      </c>
      <c r="J155" s="269">
        <f t="shared" si="30"/>
        <v>5</v>
      </c>
      <c r="K155" s="470" t="s">
        <v>61</v>
      </c>
      <c r="M155" s="69" t="str">
        <f t="shared" si="24"/>
        <v>3.1.90.92.04</v>
      </c>
      <c r="N155" s="69" t="str">
        <f t="shared" si="25"/>
        <v>31909204</v>
      </c>
      <c r="O155" s="69" t="b">
        <f t="shared" si="26"/>
        <v>1</v>
      </c>
      <c r="P155" s="186" t="str">
        <f t="shared" si="22"/>
        <v>31909204</v>
      </c>
      <c r="R155" s="407" t="str">
        <f t="shared" si="27"/>
        <v>A</v>
      </c>
      <c r="S155" s="2" t="b">
        <f t="shared" si="28"/>
        <v>1</v>
      </c>
      <c r="U155" s="69" t="str">
        <f t="shared" si="29"/>
        <v>3.1.90.92.04 - CONTRATAÇÃO POR TEMPO DETERMINADO</v>
      </c>
    </row>
    <row r="156" spans="1:21" x14ac:dyDescent="0.25">
      <c r="A156" s="182"/>
      <c r="B156" s="136" t="s">
        <v>213</v>
      </c>
      <c r="C156" s="94" t="s">
        <v>314</v>
      </c>
      <c r="D156" s="94" t="s">
        <v>214</v>
      </c>
      <c r="E156" s="94" t="s">
        <v>263</v>
      </c>
      <c r="F156" s="94" t="s">
        <v>219</v>
      </c>
      <c r="G156" s="350" t="str">
        <f t="shared" si="23"/>
        <v>3.1.90.92.05</v>
      </c>
      <c r="H156" s="95" t="s">
        <v>90</v>
      </c>
      <c r="I156" s="207" t="str">
        <f t="shared" si="31"/>
        <v>A</v>
      </c>
      <c r="J156" s="273">
        <f t="shared" si="30"/>
        <v>5</v>
      </c>
      <c r="K156" s="474" t="s">
        <v>61</v>
      </c>
      <c r="M156" s="69" t="str">
        <f t="shared" si="24"/>
        <v>3.1.90.92.05</v>
      </c>
      <c r="N156" s="69" t="str">
        <f t="shared" si="25"/>
        <v>31909205</v>
      </c>
      <c r="O156" s="69" t="b">
        <f t="shared" si="26"/>
        <v>1</v>
      </c>
      <c r="P156" s="186" t="str">
        <f t="shared" si="22"/>
        <v>31909205</v>
      </c>
      <c r="R156" s="407" t="str">
        <f t="shared" si="27"/>
        <v>A</v>
      </c>
      <c r="S156" s="2" t="b">
        <f t="shared" si="28"/>
        <v>1</v>
      </c>
      <c r="U156" s="69" t="str">
        <f t="shared" si="29"/>
        <v>3.1.90.92.05 - OUTROS BENEF.PREVID.DO SERVIDOR OU DO MILITAR</v>
      </c>
    </row>
    <row r="157" spans="1:21" x14ac:dyDescent="0.25">
      <c r="B157" s="188" t="s">
        <v>213</v>
      </c>
      <c r="C157" s="189" t="s">
        <v>314</v>
      </c>
      <c r="D157" s="189" t="s">
        <v>214</v>
      </c>
      <c r="E157" s="189" t="s">
        <v>263</v>
      </c>
      <c r="F157" s="189" t="s">
        <v>221</v>
      </c>
      <c r="G157" s="347" t="str">
        <f t="shared" si="23"/>
        <v>3.1.90.92.07</v>
      </c>
      <c r="H157" s="61" t="s">
        <v>91</v>
      </c>
      <c r="I157" s="202" t="str">
        <f t="shared" si="31"/>
        <v>A</v>
      </c>
      <c r="J157" s="269">
        <f t="shared" si="30"/>
        <v>5</v>
      </c>
      <c r="K157" s="470" t="s">
        <v>61</v>
      </c>
      <c r="M157" s="69" t="str">
        <f t="shared" si="24"/>
        <v>3.1.90.92.07</v>
      </c>
      <c r="N157" s="69" t="str">
        <f t="shared" si="25"/>
        <v>31909207</v>
      </c>
      <c r="O157" s="69" t="b">
        <f t="shared" si="26"/>
        <v>1</v>
      </c>
      <c r="P157" s="186" t="str">
        <f t="shared" si="22"/>
        <v>31909207</v>
      </c>
      <c r="R157" s="407" t="str">
        <f t="shared" si="27"/>
        <v>A</v>
      </c>
      <c r="S157" s="2" t="b">
        <f t="shared" si="28"/>
        <v>1</v>
      </c>
      <c r="U157" s="69" t="str">
        <f t="shared" si="29"/>
        <v>3.1.90.92.07 - CONTRIB. A ENTIDADES FECHADAS DE PREVIDENCIA</v>
      </c>
    </row>
    <row r="158" spans="1:21" x14ac:dyDescent="0.25">
      <c r="B158" s="188" t="s">
        <v>213</v>
      </c>
      <c r="C158" s="189" t="s">
        <v>314</v>
      </c>
      <c r="D158" s="189" t="s">
        <v>214</v>
      </c>
      <c r="E158" s="189" t="s">
        <v>263</v>
      </c>
      <c r="F158" s="189" t="s">
        <v>253</v>
      </c>
      <c r="G158" s="347" t="str">
        <f t="shared" si="23"/>
        <v>3.1.90.92.11</v>
      </c>
      <c r="H158" s="61" t="s">
        <v>69</v>
      </c>
      <c r="I158" s="202" t="str">
        <f t="shared" si="31"/>
        <v>A</v>
      </c>
      <c r="J158" s="269">
        <f t="shared" si="30"/>
        <v>5</v>
      </c>
      <c r="K158" s="470" t="s">
        <v>61</v>
      </c>
      <c r="M158" s="69" t="str">
        <f t="shared" si="24"/>
        <v>3.1.90.92.11</v>
      </c>
      <c r="N158" s="69" t="str">
        <f t="shared" si="25"/>
        <v>31909211</v>
      </c>
      <c r="O158" s="69" t="b">
        <f t="shared" si="26"/>
        <v>1</v>
      </c>
      <c r="P158" s="186" t="str">
        <f t="shared" si="22"/>
        <v>31909211</v>
      </c>
      <c r="R158" s="407" t="str">
        <f t="shared" si="27"/>
        <v>A</v>
      </c>
      <c r="S158" s="2" t="b">
        <f t="shared" si="28"/>
        <v>1</v>
      </c>
      <c r="U158" s="69" t="str">
        <f t="shared" si="29"/>
        <v>3.1.90.92.11 - VENCIMENTOS E VANTAGENS FIXAS - PESSOAL CIVIL</v>
      </c>
    </row>
    <row r="159" spans="1:21" x14ac:dyDescent="0.25">
      <c r="B159" s="188" t="s">
        <v>213</v>
      </c>
      <c r="C159" s="189" t="s">
        <v>314</v>
      </c>
      <c r="D159" s="189" t="s">
        <v>214</v>
      </c>
      <c r="E159" s="189" t="s">
        <v>263</v>
      </c>
      <c r="F159" s="189" t="s">
        <v>223</v>
      </c>
      <c r="G159" s="347" t="str">
        <f t="shared" si="23"/>
        <v>3.1.90.92.12</v>
      </c>
      <c r="H159" s="61" t="s">
        <v>92</v>
      </c>
      <c r="I159" s="202" t="str">
        <f t="shared" si="31"/>
        <v>A</v>
      </c>
      <c r="J159" s="269">
        <f t="shared" si="30"/>
        <v>5</v>
      </c>
      <c r="K159" s="470" t="s">
        <v>61</v>
      </c>
      <c r="M159" s="69" t="str">
        <f t="shared" si="24"/>
        <v>3.1.90.92.12</v>
      </c>
      <c r="N159" s="69" t="str">
        <f t="shared" si="25"/>
        <v>31909212</v>
      </c>
      <c r="O159" s="69" t="b">
        <f t="shared" si="26"/>
        <v>1</v>
      </c>
      <c r="P159" s="186" t="str">
        <f t="shared" si="22"/>
        <v>31909212</v>
      </c>
      <c r="R159" s="407" t="str">
        <f t="shared" si="27"/>
        <v>A</v>
      </c>
      <c r="S159" s="2" t="b">
        <f t="shared" si="28"/>
        <v>1</v>
      </c>
      <c r="U159" s="69" t="str">
        <f t="shared" si="29"/>
        <v>3.1.90.92.12 - VENCIMENTOS E VANTAGENS FIXAS-PESSOAL MILITAR</v>
      </c>
    </row>
    <row r="160" spans="1:21" x14ac:dyDescent="0.25">
      <c r="B160" s="188" t="s">
        <v>213</v>
      </c>
      <c r="C160" s="189" t="s">
        <v>314</v>
      </c>
      <c r="D160" s="189" t="s">
        <v>214</v>
      </c>
      <c r="E160" s="189" t="s">
        <v>263</v>
      </c>
      <c r="F160" s="189" t="s">
        <v>224</v>
      </c>
      <c r="G160" s="347" t="str">
        <f t="shared" si="23"/>
        <v>3.1.90.92.13</v>
      </c>
      <c r="H160" s="61" t="s">
        <v>77</v>
      </c>
      <c r="I160" s="202" t="str">
        <f t="shared" si="31"/>
        <v>A</v>
      </c>
      <c r="J160" s="269">
        <f t="shared" si="30"/>
        <v>5</v>
      </c>
      <c r="K160" s="470" t="s">
        <v>61</v>
      </c>
      <c r="M160" s="69" t="str">
        <f t="shared" si="24"/>
        <v>3.1.90.92.13</v>
      </c>
      <c r="N160" s="69" t="str">
        <f t="shared" si="25"/>
        <v>31909213</v>
      </c>
      <c r="O160" s="69" t="b">
        <f t="shared" si="26"/>
        <v>1</v>
      </c>
      <c r="P160" s="186" t="str">
        <f t="shared" si="22"/>
        <v>31909213</v>
      </c>
      <c r="R160" s="407" t="str">
        <f t="shared" si="27"/>
        <v>A</v>
      </c>
      <c r="S160" s="2" t="b">
        <f t="shared" si="28"/>
        <v>1</v>
      </c>
      <c r="U160" s="69" t="str">
        <f t="shared" si="29"/>
        <v>3.1.90.92.13 - OBRIGAÇÕES PATRONAIS</v>
      </c>
    </row>
    <row r="161" spans="1:21" x14ac:dyDescent="0.25">
      <c r="B161" s="188" t="s">
        <v>213</v>
      </c>
      <c r="C161" s="189" t="s">
        <v>314</v>
      </c>
      <c r="D161" s="189" t="s">
        <v>214</v>
      </c>
      <c r="E161" s="189" t="s">
        <v>263</v>
      </c>
      <c r="F161" s="189" t="s">
        <v>255</v>
      </c>
      <c r="G161" s="347" t="str">
        <f t="shared" si="23"/>
        <v>3.1.90.92.16</v>
      </c>
      <c r="H161" s="61" t="s">
        <v>80</v>
      </c>
      <c r="I161" s="202" t="str">
        <f t="shared" si="31"/>
        <v>A</v>
      </c>
      <c r="J161" s="269">
        <f t="shared" si="30"/>
        <v>5</v>
      </c>
      <c r="K161" s="470" t="s">
        <v>61</v>
      </c>
      <c r="M161" s="69" t="str">
        <f t="shared" si="24"/>
        <v>3.1.90.92.16</v>
      </c>
      <c r="N161" s="69" t="str">
        <f t="shared" si="25"/>
        <v>31909216</v>
      </c>
      <c r="O161" s="69" t="b">
        <f t="shared" si="26"/>
        <v>1</v>
      </c>
      <c r="P161" s="186" t="str">
        <f t="shared" si="22"/>
        <v>31909216</v>
      </c>
      <c r="R161" s="407" t="str">
        <f t="shared" si="27"/>
        <v>A</v>
      </c>
      <c r="S161" s="2" t="b">
        <f t="shared" si="28"/>
        <v>1</v>
      </c>
      <c r="U161" s="69" t="str">
        <f t="shared" si="29"/>
        <v>3.1.90.92.16 - OUTRAS DESPESAS VARIÁVEIS - PESSOAL CIVIL</v>
      </c>
    </row>
    <row r="162" spans="1:21" x14ac:dyDescent="0.25">
      <c r="B162" s="188" t="s">
        <v>213</v>
      </c>
      <c r="C162" s="189" t="s">
        <v>314</v>
      </c>
      <c r="D162" s="189" t="s">
        <v>214</v>
      </c>
      <c r="E162" s="189" t="s">
        <v>263</v>
      </c>
      <c r="F162" s="189" t="s">
        <v>266</v>
      </c>
      <c r="G162" s="347" t="str">
        <f t="shared" si="23"/>
        <v>3.1.90.92.17</v>
      </c>
      <c r="H162" s="61" t="s">
        <v>83</v>
      </c>
      <c r="I162" s="202" t="str">
        <f t="shared" si="31"/>
        <v>A</v>
      </c>
      <c r="J162" s="269">
        <f t="shared" si="30"/>
        <v>5</v>
      </c>
      <c r="K162" s="470" t="s">
        <v>61</v>
      </c>
      <c r="M162" s="69" t="str">
        <f t="shared" si="24"/>
        <v>3.1.90.92.17</v>
      </c>
      <c r="N162" s="69" t="str">
        <f t="shared" si="25"/>
        <v>31909217</v>
      </c>
      <c r="O162" s="69" t="b">
        <f t="shared" si="26"/>
        <v>1</v>
      </c>
      <c r="P162" s="186" t="str">
        <f t="shared" si="22"/>
        <v>31909217</v>
      </c>
      <c r="R162" s="407" t="str">
        <f t="shared" si="27"/>
        <v>A</v>
      </c>
      <c r="S162" s="2" t="b">
        <f t="shared" si="28"/>
        <v>1</v>
      </c>
      <c r="U162" s="69" t="str">
        <f t="shared" si="29"/>
        <v>3.1.90.92.17 - OUTRAS DESPESAS VARIÁVEIS - PESSOAL MILITAR</v>
      </c>
    </row>
    <row r="163" spans="1:21" x14ac:dyDescent="0.25">
      <c r="A163" s="182"/>
      <c r="B163" s="136" t="s">
        <v>213</v>
      </c>
      <c r="C163" s="94" t="s">
        <v>314</v>
      </c>
      <c r="D163" s="94" t="s">
        <v>214</v>
      </c>
      <c r="E163" s="94" t="s">
        <v>263</v>
      </c>
      <c r="F163" s="94" t="s">
        <v>277</v>
      </c>
      <c r="G163" s="350" t="str">
        <f t="shared" si="23"/>
        <v>3.1.90.92.59</v>
      </c>
      <c r="H163" s="95" t="s">
        <v>93</v>
      </c>
      <c r="I163" s="207" t="str">
        <f t="shared" si="31"/>
        <v>A</v>
      </c>
      <c r="J163" s="273">
        <f t="shared" si="30"/>
        <v>5</v>
      </c>
      <c r="K163" s="474" t="s">
        <v>61</v>
      </c>
      <c r="M163" s="69" t="str">
        <f t="shared" si="24"/>
        <v>3.1.90.92.59</v>
      </c>
      <c r="N163" s="69" t="str">
        <f t="shared" si="25"/>
        <v>31909259</v>
      </c>
      <c r="O163" s="69" t="b">
        <f t="shared" si="26"/>
        <v>1</v>
      </c>
      <c r="P163" s="186" t="str">
        <f t="shared" si="22"/>
        <v>31909259</v>
      </c>
      <c r="R163" s="407" t="str">
        <f t="shared" si="27"/>
        <v>A</v>
      </c>
      <c r="S163" s="2" t="b">
        <f t="shared" si="28"/>
        <v>1</v>
      </c>
      <c r="U163" s="69" t="str">
        <f t="shared" si="29"/>
        <v>3.1.90.92.59 - PENSÕES ESPECIAIS</v>
      </c>
    </row>
    <row r="164" spans="1:21" x14ac:dyDescent="0.25">
      <c r="B164" s="188" t="s">
        <v>213</v>
      </c>
      <c r="C164" s="189" t="s">
        <v>314</v>
      </c>
      <c r="D164" s="189" t="s">
        <v>214</v>
      </c>
      <c r="E164" s="189" t="s">
        <v>263</v>
      </c>
      <c r="F164" s="189" t="s">
        <v>317</v>
      </c>
      <c r="G164" s="347" t="str">
        <f t="shared" si="23"/>
        <v>3.1.90.92.91</v>
      </c>
      <c r="H164" s="61" t="s">
        <v>85</v>
      </c>
      <c r="I164" s="202" t="str">
        <f t="shared" si="31"/>
        <v>A</v>
      </c>
      <c r="J164" s="269">
        <f t="shared" si="30"/>
        <v>5</v>
      </c>
      <c r="K164" s="470" t="s">
        <v>61</v>
      </c>
      <c r="M164" s="69" t="str">
        <f t="shared" si="24"/>
        <v>3.1.90.92.91</v>
      </c>
      <c r="N164" s="69" t="str">
        <f t="shared" si="25"/>
        <v>31909291</v>
      </c>
      <c r="O164" s="69" t="b">
        <f t="shared" si="26"/>
        <v>1</v>
      </c>
      <c r="P164" s="186" t="str">
        <f t="shared" si="22"/>
        <v>31909291</v>
      </c>
      <c r="R164" s="407" t="str">
        <f t="shared" si="27"/>
        <v>A</v>
      </c>
      <c r="S164" s="2" t="b">
        <f t="shared" si="28"/>
        <v>1</v>
      </c>
      <c r="U164" s="69" t="str">
        <f t="shared" si="29"/>
        <v>3.1.90.92.91 - SENTENÇAS JUDICIAIS</v>
      </c>
    </row>
    <row r="165" spans="1:21" x14ac:dyDescent="0.25">
      <c r="B165" s="188" t="s">
        <v>213</v>
      </c>
      <c r="C165" s="189" t="s">
        <v>314</v>
      </c>
      <c r="D165" s="189" t="s">
        <v>214</v>
      </c>
      <c r="E165" s="189" t="s">
        <v>263</v>
      </c>
      <c r="F165" s="189" t="s">
        <v>303</v>
      </c>
      <c r="G165" s="347" t="str">
        <f t="shared" si="23"/>
        <v>3.1.90.92.94</v>
      </c>
      <c r="H165" s="61" t="s">
        <v>625</v>
      </c>
      <c r="I165" s="202" t="str">
        <f t="shared" si="31"/>
        <v>A</v>
      </c>
      <c r="J165" s="269">
        <f t="shared" si="30"/>
        <v>5</v>
      </c>
      <c r="K165" s="470" t="s">
        <v>61</v>
      </c>
      <c r="M165" s="69" t="str">
        <f t="shared" si="24"/>
        <v>3.1.90.92.94</v>
      </c>
      <c r="N165" s="69" t="str">
        <f t="shared" si="25"/>
        <v>31909294</v>
      </c>
      <c r="O165" s="69" t="b">
        <f t="shared" si="26"/>
        <v>1</v>
      </c>
      <c r="P165" s="186" t="str">
        <f t="shared" si="22"/>
        <v>31909294</v>
      </c>
      <c r="R165" s="407" t="str">
        <f t="shared" si="27"/>
        <v>A</v>
      </c>
      <c r="S165" s="2" t="b">
        <f t="shared" si="28"/>
        <v>1</v>
      </c>
      <c r="U165" s="69" t="str">
        <f t="shared" si="29"/>
        <v>3.1.90.92.94 - INDENIZAÇÕES E RESTITUICÕES TRABALHISTAS</v>
      </c>
    </row>
    <row r="166" spans="1:21" x14ac:dyDescent="0.25">
      <c r="B166" s="188" t="s">
        <v>213</v>
      </c>
      <c r="C166" s="189" t="s">
        <v>314</v>
      </c>
      <c r="D166" s="189" t="s">
        <v>214</v>
      </c>
      <c r="E166" s="189" t="s">
        <v>263</v>
      </c>
      <c r="F166" s="189" t="s">
        <v>306</v>
      </c>
      <c r="G166" s="347" t="str">
        <f t="shared" si="23"/>
        <v>3.1.90.92.96</v>
      </c>
      <c r="H166" s="61" t="s">
        <v>94</v>
      </c>
      <c r="I166" s="202" t="str">
        <f t="shared" si="31"/>
        <v>A</v>
      </c>
      <c r="J166" s="269">
        <f t="shared" si="30"/>
        <v>5</v>
      </c>
      <c r="K166" s="470" t="s">
        <v>61</v>
      </c>
      <c r="M166" s="69" t="str">
        <f t="shared" si="24"/>
        <v>3.1.90.92.96</v>
      </c>
      <c r="N166" s="69" t="str">
        <f t="shared" si="25"/>
        <v>31909296</v>
      </c>
      <c r="O166" s="69" t="b">
        <f t="shared" si="26"/>
        <v>1</v>
      </c>
      <c r="P166" s="186" t="str">
        <f t="shared" si="22"/>
        <v>31909296</v>
      </c>
      <c r="R166" s="407" t="str">
        <f t="shared" si="27"/>
        <v>A</v>
      </c>
      <c r="S166" s="2" t="b">
        <f t="shared" si="28"/>
        <v>1</v>
      </c>
      <c r="U166" s="69" t="str">
        <f t="shared" si="29"/>
        <v>3.1.90.92.96 - RESSARCIMENTO DE DESPESAS COM PESSOAL REQUISITADO</v>
      </c>
    </row>
    <row r="167" spans="1:21" x14ac:dyDescent="0.25">
      <c r="B167" s="188" t="s">
        <v>213</v>
      </c>
      <c r="C167" s="189" t="s">
        <v>314</v>
      </c>
      <c r="D167" s="189" t="s">
        <v>214</v>
      </c>
      <c r="E167" s="189" t="s">
        <v>263</v>
      </c>
      <c r="F167" s="189" t="s">
        <v>534</v>
      </c>
      <c r="G167" s="347" t="str">
        <f t="shared" si="23"/>
        <v>3.1.90.92.98</v>
      </c>
      <c r="H167" s="154" t="s">
        <v>95</v>
      </c>
      <c r="I167" s="208" t="str">
        <f t="shared" si="31"/>
        <v>A</v>
      </c>
      <c r="J167" s="274">
        <f t="shared" si="30"/>
        <v>5</v>
      </c>
      <c r="K167" s="470" t="s">
        <v>61</v>
      </c>
      <c r="M167" s="69" t="str">
        <f t="shared" si="24"/>
        <v>3.1.90.92.98</v>
      </c>
      <c r="N167" s="69" t="str">
        <f t="shared" si="25"/>
        <v>31909298</v>
      </c>
      <c r="O167" s="69" t="b">
        <f t="shared" si="26"/>
        <v>1</v>
      </c>
      <c r="P167" s="186" t="str">
        <f t="shared" si="22"/>
        <v>31909298</v>
      </c>
      <c r="R167" s="407" t="str">
        <f t="shared" si="27"/>
        <v>A</v>
      </c>
      <c r="S167" s="2" t="b">
        <f t="shared" si="28"/>
        <v>1</v>
      </c>
      <c r="U167" s="69" t="str">
        <f t="shared" si="29"/>
        <v>3.1.90.92.98 - INDENIZAÇÕES POR DEMISSÃO E COM PROGRAMAS DE INCENTIVOS À DEMISSÃO VOLUNTÁRIA - TRAB. ATIVO CIVIL</v>
      </c>
    </row>
    <row r="168" spans="1:21" x14ac:dyDescent="0.25">
      <c r="B168" s="188" t="s">
        <v>213</v>
      </c>
      <c r="C168" s="189" t="s">
        <v>314</v>
      </c>
      <c r="D168" s="189" t="s">
        <v>214</v>
      </c>
      <c r="E168" s="189" t="s">
        <v>263</v>
      </c>
      <c r="F168" s="189" t="s">
        <v>270</v>
      </c>
      <c r="G168" s="347" t="str">
        <f t="shared" si="23"/>
        <v>3.1.90.92.99</v>
      </c>
      <c r="H168" s="61" t="s">
        <v>96</v>
      </c>
      <c r="I168" s="202" t="str">
        <f t="shared" si="31"/>
        <v>A</v>
      </c>
      <c r="J168" s="269">
        <f t="shared" si="30"/>
        <v>5</v>
      </c>
      <c r="K168" s="470" t="s">
        <v>61</v>
      </c>
      <c r="M168" s="69" t="str">
        <f t="shared" si="24"/>
        <v>3.1.90.92.99</v>
      </c>
      <c r="N168" s="69" t="str">
        <f t="shared" si="25"/>
        <v>31909299</v>
      </c>
      <c r="O168" s="69" t="b">
        <f t="shared" si="26"/>
        <v>1</v>
      </c>
      <c r="P168" s="186" t="str">
        <f t="shared" si="22"/>
        <v>31909299</v>
      </c>
      <c r="R168" s="407" t="str">
        <f t="shared" si="27"/>
        <v>A</v>
      </c>
      <c r="S168" s="2" t="b">
        <f t="shared" si="28"/>
        <v>1</v>
      </c>
      <c r="U168" s="69" t="str">
        <f t="shared" si="29"/>
        <v>3.1.90.92.99 - OUTRAS DESPESAS DE EXERCICIOS ANTERIORES</v>
      </c>
    </row>
    <row r="169" spans="1:21" s="6" customFormat="1" x14ac:dyDescent="0.25">
      <c r="A169" s="158"/>
      <c r="B169" s="384" t="s">
        <v>213</v>
      </c>
      <c r="C169" s="322" t="s">
        <v>314</v>
      </c>
      <c r="D169" s="322" t="s">
        <v>214</v>
      </c>
      <c r="E169" s="322" t="s">
        <v>303</v>
      </c>
      <c r="F169" s="322" t="s">
        <v>264</v>
      </c>
      <c r="G169" s="346" t="str">
        <f t="shared" si="23"/>
        <v>3.1.90.94.00</v>
      </c>
      <c r="H169" s="56" t="s">
        <v>17</v>
      </c>
      <c r="I169" s="203" t="str">
        <f t="shared" si="31"/>
        <v>S</v>
      </c>
      <c r="J169" s="270">
        <f t="shared" si="30"/>
        <v>4</v>
      </c>
      <c r="K169" s="469" t="s">
        <v>60</v>
      </c>
      <c r="M169" s="69" t="str">
        <f t="shared" si="24"/>
        <v>3.1.90.94.00</v>
      </c>
      <c r="N169" s="69" t="str">
        <f t="shared" si="25"/>
        <v>31909400</v>
      </c>
      <c r="O169" s="69" t="b">
        <f t="shared" si="26"/>
        <v>1</v>
      </c>
      <c r="P169" s="186" t="str">
        <f t="shared" si="22"/>
        <v>31909400</v>
      </c>
      <c r="R169" s="409" t="str">
        <f t="shared" si="27"/>
        <v>S</v>
      </c>
      <c r="S169" s="6" t="b">
        <f t="shared" si="28"/>
        <v>1</v>
      </c>
      <c r="U169" s="69" t="str">
        <f t="shared" si="29"/>
        <v>3.1.90.94.00 - INDENIZAÇÕES E RESTITUIÇÕES TRABALHISTAS</v>
      </c>
    </row>
    <row r="170" spans="1:21" x14ac:dyDescent="0.25">
      <c r="B170" s="188" t="s">
        <v>213</v>
      </c>
      <c r="C170" s="189" t="s">
        <v>314</v>
      </c>
      <c r="D170" s="189" t="s">
        <v>214</v>
      </c>
      <c r="E170" s="189" t="s">
        <v>303</v>
      </c>
      <c r="F170" s="189" t="s">
        <v>251</v>
      </c>
      <c r="G170" s="347" t="str">
        <f t="shared" si="23"/>
        <v>3.1.90.94.01</v>
      </c>
      <c r="H170" s="61" t="s">
        <v>626</v>
      </c>
      <c r="I170" s="202" t="str">
        <f t="shared" si="31"/>
        <v>A</v>
      </c>
      <c r="J170" s="269">
        <f t="shared" si="30"/>
        <v>5</v>
      </c>
      <c r="K170" s="470" t="s">
        <v>61</v>
      </c>
      <c r="M170" s="69" t="str">
        <f t="shared" si="24"/>
        <v>3.1.90.94.01</v>
      </c>
      <c r="N170" s="69" t="str">
        <f t="shared" si="25"/>
        <v>31909401</v>
      </c>
      <c r="O170" s="69" t="b">
        <f t="shared" si="26"/>
        <v>1</v>
      </c>
      <c r="P170" s="186" t="str">
        <f t="shared" si="22"/>
        <v>31909401</v>
      </c>
      <c r="R170" s="407" t="str">
        <f t="shared" si="27"/>
        <v>A</v>
      </c>
      <c r="S170" s="2" t="b">
        <f t="shared" si="28"/>
        <v>1</v>
      </c>
      <c r="U170" s="69" t="str">
        <f t="shared" si="29"/>
        <v>3.1.90.94.01 - INDENIZAÇÕES E RESTITUICÕES TRAB. ATIVO CIVIL</v>
      </c>
    </row>
    <row r="171" spans="1:21" x14ac:dyDescent="0.25">
      <c r="B171" s="188" t="s">
        <v>213</v>
      </c>
      <c r="C171" s="189" t="s">
        <v>314</v>
      </c>
      <c r="D171" s="189" t="s">
        <v>214</v>
      </c>
      <c r="E171" s="189" t="s">
        <v>303</v>
      </c>
      <c r="F171" s="189" t="s">
        <v>216</v>
      </c>
      <c r="G171" s="347" t="str">
        <f t="shared" si="23"/>
        <v>3.1.90.94.02</v>
      </c>
      <c r="H171" s="61" t="s">
        <v>627</v>
      </c>
      <c r="I171" s="202" t="str">
        <f t="shared" si="31"/>
        <v>A</v>
      </c>
      <c r="J171" s="269">
        <f t="shared" si="30"/>
        <v>5</v>
      </c>
      <c r="K171" s="470" t="s">
        <v>61</v>
      </c>
      <c r="M171" s="69" t="str">
        <f t="shared" si="24"/>
        <v>3.1.90.94.02</v>
      </c>
      <c r="N171" s="69" t="str">
        <f t="shared" si="25"/>
        <v>31909402</v>
      </c>
      <c r="O171" s="69" t="b">
        <f t="shared" si="26"/>
        <v>1</v>
      </c>
      <c r="P171" s="186" t="str">
        <f t="shared" si="22"/>
        <v>31909402</v>
      </c>
      <c r="R171" s="407" t="str">
        <f t="shared" si="27"/>
        <v>A</v>
      </c>
      <c r="S171" s="2" t="b">
        <f t="shared" si="28"/>
        <v>1</v>
      </c>
      <c r="U171" s="69" t="str">
        <f t="shared" si="29"/>
        <v>3.1.90.94.02 - INDENIZAÇÕES E RESTITUICÕES TRAB. ATIVO MIL.</v>
      </c>
    </row>
    <row r="172" spans="1:21" x14ac:dyDescent="0.25">
      <c r="B172" s="188" t="s">
        <v>213</v>
      </c>
      <c r="C172" s="189" t="s">
        <v>314</v>
      </c>
      <c r="D172" s="189" t="s">
        <v>214</v>
      </c>
      <c r="E172" s="189" t="s">
        <v>303</v>
      </c>
      <c r="F172" s="189" t="s">
        <v>217</v>
      </c>
      <c r="G172" s="347" t="str">
        <f t="shared" si="23"/>
        <v>3.1.90.94.03</v>
      </c>
      <c r="H172" s="61" t="s">
        <v>628</v>
      </c>
      <c r="I172" s="202" t="str">
        <f t="shared" si="31"/>
        <v>A</v>
      </c>
      <c r="J172" s="269">
        <f t="shared" si="30"/>
        <v>5</v>
      </c>
      <c r="K172" s="470" t="s">
        <v>61</v>
      </c>
      <c r="M172" s="69" t="str">
        <f t="shared" si="24"/>
        <v>3.1.90.94.03</v>
      </c>
      <c r="N172" s="69" t="str">
        <f t="shared" si="25"/>
        <v>31909403</v>
      </c>
      <c r="O172" s="69" t="b">
        <f t="shared" si="26"/>
        <v>1</v>
      </c>
      <c r="P172" s="186" t="str">
        <f t="shared" si="22"/>
        <v>31909403</v>
      </c>
      <c r="R172" s="407" t="str">
        <f t="shared" si="27"/>
        <v>A</v>
      </c>
      <c r="S172" s="2" t="b">
        <f t="shared" si="28"/>
        <v>1</v>
      </c>
      <c r="U172" s="69" t="str">
        <f t="shared" si="29"/>
        <v>3.1.90.94.03 - INDENIZAÇÕES E RESTITUICÕES TRAB. INAT. CIVIL</v>
      </c>
    </row>
    <row r="173" spans="1:21" x14ac:dyDescent="0.25">
      <c r="B173" s="188" t="s">
        <v>213</v>
      </c>
      <c r="C173" s="189" t="s">
        <v>314</v>
      </c>
      <c r="D173" s="189" t="s">
        <v>214</v>
      </c>
      <c r="E173" s="189" t="s">
        <v>303</v>
      </c>
      <c r="F173" s="189" t="s">
        <v>218</v>
      </c>
      <c r="G173" s="347" t="str">
        <f t="shared" si="23"/>
        <v>3.1.90.94.04</v>
      </c>
      <c r="H173" s="61" t="s">
        <v>629</v>
      </c>
      <c r="I173" s="202" t="str">
        <f t="shared" si="31"/>
        <v>A</v>
      </c>
      <c r="J173" s="269">
        <f t="shared" si="30"/>
        <v>5</v>
      </c>
      <c r="K173" s="470" t="s">
        <v>61</v>
      </c>
      <c r="M173" s="69" t="str">
        <f t="shared" si="24"/>
        <v>3.1.90.94.04</v>
      </c>
      <c r="N173" s="69" t="str">
        <f t="shared" si="25"/>
        <v>31909404</v>
      </c>
      <c r="O173" s="69" t="b">
        <f t="shared" si="26"/>
        <v>1</v>
      </c>
      <c r="P173" s="186" t="str">
        <f t="shared" si="22"/>
        <v>31909404</v>
      </c>
      <c r="R173" s="407" t="str">
        <f t="shared" si="27"/>
        <v>A</v>
      </c>
      <c r="S173" s="2" t="b">
        <f t="shared" si="28"/>
        <v>1</v>
      </c>
      <c r="U173" s="69" t="str">
        <f t="shared" si="29"/>
        <v>3.1.90.94.04 - INDENIZAÇÕES E RESTITUICÕES TRAB. INAT. MIL.</v>
      </c>
    </row>
    <row r="174" spans="1:21" x14ac:dyDescent="0.25">
      <c r="B174" s="188" t="s">
        <v>213</v>
      </c>
      <c r="C174" s="189" t="s">
        <v>314</v>
      </c>
      <c r="D174" s="189" t="s">
        <v>214</v>
      </c>
      <c r="E174" s="189" t="s">
        <v>303</v>
      </c>
      <c r="F174" s="189" t="s">
        <v>220</v>
      </c>
      <c r="G174" s="347" t="str">
        <f t="shared" si="23"/>
        <v>3.1.90.94.06</v>
      </c>
      <c r="H174" s="61" t="s">
        <v>630</v>
      </c>
      <c r="I174" s="202" t="str">
        <f t="shared" si="31"/>
        <v>A</v>
      </c>
      <c r="J174" s="269">
        <f t="shared" si="30"/>
        <v>5</v>
      </c>
      <c r="K174" s="470" t="s">
        <v>61</v>
      </c>
      <c r="M174" s="69" t="str">
        <f t="shared" si="24"/>
        <v>3.1.90.94.06</v>
      </c>
      <c r="N174" s="69" t="str">
        <f t="shared" si="25"/>
        <v>31909406</v>
      </c>
      <c r="O174" s="69" t="b">
        <f t="shared" si="26"/>
        <v>1</v>
      </c>
      <c r="P174" s="186" t="str">
        <f t="shared" si="22"/>
        <v>31909406</v>
      </c>
      <c r="R174" s="407" t="str">
        <f t="shared" si="27"/>
        <v>A</v>
      </c>
      <c r="S174" s="2" t="b">
        <f t="shared" si="28"/>
        <v>1</v>
      </c>
      <c r="U174" s="69" t="str">
        <f t="shared" si="29"/>
        <v>3.1.90.94.06 - INDENIZAÇÕES E RESTITUICÕES TRAB.PENS.MILITAR</v>
      </c>
    </row>
    <row r="175" spans="1:21" x14ac:dyDescent="0.25">
      <c r="B175" s="188" t="s">
        <v>213</v>
      </c>
      <c r="C175" s="189" t="s">
        <v>314</v>
      </c>
      <c r="D175" s="189" t="s">
        <v>214</v>
      </c>
      <c r="E175" s="189" t="s">
        <v>303</v>
      </c>
      <c r="F175" s="189" t="s">
        <v>224</v>
      </c>
      <c r="G175" s="347" t="str">
        <f t="shared" si="23"/>
        <v>3.1.90.94.13</v>
      </c>
      <c r="H175" s="61" t="s">
        <v>631</v>
      </c>
      <c r="I175" s="202" t="str">
        <f t="shared" si="31"/>
        <v>A</v>
      </c>
      <c r="J175" s="269">
        <f t="shared" si="30"/>
        <v>5</v>
      </c>
      <c r="K175" s="470" t="s">
        <v>61</v>
      </c>
      <c r="M175" s="69" t="str">
        <f t="shared" si="24"/>
        <v>3.1.90.94.13</v>
      </c>
      <c r="N175" s="69" t="str">
        <f t="shared" si="25"/>
        <v>31909413</v>
      </c>
      <c r="O175" s="69" t="b">
        <f t="shared" si="26"/>
        <v>1</v>
      </c>
      <c r="P175" s="186" t="str">
        <f t="shared" si="22"/>
        <v>31909413</v>
      </c>
      <c r="R175" s="407" t="str">
        <f t="shared" si="27"/>
        <v>A</v>
      </c>
      <c r="S175" s="2" t="b">
        <f t="shared" si="28"/>
        <v>1</v>
      </c>
      <c r="U175" s="69" t="str">
        <f t="shared" si="29"/>
        <v>3.1.90.94.13 - INDENIZAÇÕES E RESTITUICÕES TRAB.PENS.CIVIL</v>
      </c>
    </row>
    <row r="176" spans="1:21" x14ac:dyDescent="0.25">
      <c r="B176" s="188" t="s">
        <v>213</v>
      </c>
      <c r="C176" s="189" t="s">
        <v>314</v>
      </c>
      <c r="D176" s="189" t="s">
        <v>214</v>
      </c>
      <c r="E176" s="189" t="s">
        <v>303</v>
      </c>
      <c r="F176" s="189" t="s">
        <v>254</v>
      </c>
      <c r="G176" s="347" t="str">
        <f t="shared" si="23"/>
        <v>3.1.90.94.14</v>
      </c>
      <c r="H176" s="61" t="s">
        <v>632</v>
      </c>
      <c r="I176" s="202" t="str">
        <f t="shared" si="31"/>
        <v>A</v>
      </c>
      <c r="J176" s="269">
        <f t="shared" si="30"/>
        <v>5</v>
      </c>
      <c r="K176" s="470" t="s">
        <v>61</v>
      </c>
      <c r="M176" s="69" t="str">
        <f t="shared" si="24"/>
        <v>3.1.90.94.14</v>
      </c>
      <c r="N176" s="69" t="str">
        <f t="shared" si="25"/>
        <v>31909414</v>
      </c>
      <c r="O176" s="69" t="b">
        <f t="shared" si="26"/>
        <v>1</v>
      </c>
      <c r="P176" s="186" t="str">
        <f t="shared" si="22"/>
        <v>31909414</v>
      </c>
      <c r="R176" s="407" t="str">
        <f t="shared" si="27"/>
        <v>A</v>
      </c>
      <c r="S176" s="2" t="b">
        <f t="shared" si="28"/>
        <v>1</v>
      </c>
      <c r="U176" s="69" t="str">
        <f t="shared" si="29"/>
        <v>3.1.90.94.14 - COMPENSAÇÃO PECUNIÁRIA - LEI 7.963/1989</v>
      </c>
    </row>
    <row r="177" spans="1:21" x14ac:dyDescent="0.25">
      <c r="B177" s="188" t="s">
        <v>213</v>
      </c>
      <c r="C177" s="189" t="s">
        <v>314</v>
      </c>
      <c r="D177" s="189" t="s">
        <v>214</v>
      </c>
      <c r="E177" s="189" t="s">
        <v>303</v>
      </c>
      <c r="F177" s="189" t="s">
        <v>225</v>
      </c>
      <c r="G177" s="347" t="str">
        <f t="shared" si="23"/>
        <v>3.1.90.94.15</v>
      </c>
      <c r="H177" s="61" t="s">
        <v>97</v>
      </c>
      <c r="I177" s="202" t="str">
        <f t="shared" si="31"/>
        <v>A</v>
      </c>
      <c r="J177" s="269">
        <f t="shared" si="30"/>
        <v>5</v>
      </c>
      <c r="K177" s="470" t="s">
        <v>61</v>
      </c>
      <c r="M177" s="69" t="str">
        <f t="shared" si="24"/>
        <v>3.1.90.94.15</v>
      </c>
      <c r="N177" s="69" t="str">
        <f t="shared" si="25"/>
        <v>31909415</v>
      </c>
      <c r="O177" s="69" t="b">
        <f t="shared" si="26"/>
        <v>1</v>
      </c>
      <c r="P177" s="186" t="str">
        <f t="shared" si="22"/>
        <v>31909415</v>
      </c>
      <c r="R177" s="407" t="str">
        <f t="shared" si="27"/>
        <v>A</v>
      </c>
      <c r="S177" s="2" t="b">
        <f t="shared" si="28"/>
        <v>1</v>
      </c>
      <c r="U177" s="69" t="str">
        <f t="shared" si="29"/>
        <v>3.1.90.94.15 - IND.LIC.ESP(MP 2215-10/2001 E LEI 10486/2002)</v>
      </c>
    </row>
    <row r="178" spans="1:21" x14ac:dyDescent="0.25">
      <c r="B178" s="188" t="s">
        <v>213</v>
      </c>
      <c r="C178" s="189" t="s">
        <v>314</v>
      </c>
      <c r="D178" s="189" t="s">
        <v>214</v>
      </c>
      <c r="E178" s="189" t="s">
        <v>303</v>
      </c>
      <c r="F178" s="189" t="s">
        <v>534</v>
      </c>
      <c r="G178" s="347" t="str">
        <f t="shared" si="23"/>
        <v>3.1.90.94.98</v>
      </c>
      <c r="H178" s="154" t="s">
        <v>95</v>
      </c>
      <c r="I178" s="208" t="str">
        <f t="shared" si="31"/>
        <v>A</v>
      </c>
      <c r="J178" s="274">
        <f t="shared" si="30"/>
        <v>5</v>
      </c>
      <c r="K178" s="470" t="s">
        <v>61</v>
      </c>
      <c r="M178" s="69" t="str">
        <f t="shared" si="24"/>
        <v>3.1.90.94.98</v>
      </c>
      <c r="N178" s="69" t="str">
        <f t="shared" si="25"/>
        <v>31909498</v>
      </c>
      <c r="O178" s="69" t="b">
        <f t="shared" si="26"/>
        <v>1</v>
      </c>
      <c r="P178" s="186" t="str">
        <f t="shared" si="22"/>
        <v>31909498</v>
      </c>
      <c r="R178" s="407" t="str">
        <f t="shared" si="27"/>
        <v>A</v>
      </c>
      <c r="S178" s="2" t="b">
        <f t="shared" si="28"/>
        <v>1</v>
      </c>
      <c r="U178" s="69" t="str">
        <f t="shared" si="29"/>
        <v>3.1.90.94.98 - INDENIZAÇÕES POR DEMISSÃO E COM PROGRAMAS DE INCENTIVOS À DEMISSÃO VOLUNTÁRIA - TRAB. ATIVO CIVIL</v>
      </c>
    </row>
    <row r="179" spans="1:21" x14ac:dyDescent="0.25">
      <c r="B179" s="188" t="s">
        <v>213</v>
      </c>
      <c r="C179" s="189" t="s">
        <v>314</v>
      </c>
      <c r="D179" s="189" t="s">
        <v>214</v>
      </c>
      <c r="E179" s="189" t="s">
        <v>303</v>
      </c>
      <c r="F179" s="189" t="s">
        <v>270</v>
      </c>
      <c r="G179" s="347" t="str">
        <f t="shared" si="23"/>
        <v>3.1.90.94.99</v>
      </c>
      <c r="H179" s="61" t="s">
        <v>107</v>
      </c>
      <c r="I179" s="202" t="str">
        <f t="shared" si="31"/>
        <v>A</v>
      </c>
      <c r="J179" s="269">
        <f t="shared" si="30"/>
        <v>5</v>
      </c>
      <c r="K179" s="470" t="s">
        <v>61</v>
      </c>
      <c r="M179" s="69" t="str">
        <f t="shared" si="24"/>
        <v>3.1.90.94.99</v>
      </c>
      <c r="N179" s="69" t="str">
        <f t="shared" si="25"/>
        <v>31909499</v>
      </c>
      <c r="O179" s="69" t="b">
        <f t="shared" si="26"/>
        <v>1</v>
      </c>
      <c r="P179" s="186" t="str">
        <f t="shared" si="22"/>
        <v>31909499</v>
      </c>
      <c r="R179" s="407" t="str">
        <f t="shared" si="27"/>
        <v>A</v>
      </c>
      <c r="S179" s="2" t="b">
        <f t="shared" si="28"/>
        <v>1</v>
      </c>
      <c r="U179" s="69" t="str">
        <f t="shared" si="29"/>
        <v>3.1.90.94.99 - OUTRAS INDENIZAÇÕES E RESTITUIÇÕES TRABALHISTAS</v>
      </c>
    </row>
    <row r="180" spans="1:21" s="6" customFormat="1" x14ac:dyDescent="0.25">
      <c r="A180" s="158"/>
      <c r="B180" s="384" t="s">
        <v>213</v>
      </c>
      <c r="C180" s="322" t="s">
        <v>314</v>
      </c>
      <c r="D180" s="322" t="s">
        <v>214</v>
      </c>
      <c r="E180" s="322" t="s">
        <v>306</v>
      </c>
      <c r="F180" s="322" t="s">
        <v>264</v>
      </c>
      <c r="G180" s="346" t="str">
        <f t="shared" si="23"/>
        <v>3.1.90.96.00</v>
      </c>
      <c r="H180" s="56" t="s">
        <v>98</v>
      </c>
      <c r="I180" s="203" t="str">
        <f t="shared" si="31"/>
        <v>S</v>
      </c>
      <c r="J180" s="270">
        <f t="shared" si="30"/>
        <v>4</v>
      </c>
      <c r="K180" s="469" t="s">
        <v>60</v>
      </c>
      <c r="M180" s="69" t="str">
        <f t="shared" si="24"/>
        <v>3.1.90.96.00</v>
      </c>
      <c r="N180" s="69" t="str">
        <f t="shared" si="25"/>
        <v>31909600</v>
      </c>
      <c r="O180" s="69" t="b">
        <f t="shared" si="26"/>
        <v>1</v>
      </c>
      <c r="P180" s="186" t="str">
        <f t="shared" si="22"/>
        <v>31909600</v>
      </c>
      <c r="R180" s="409" t="str">
        <f t="shared" si="27"/>
        <v>S</v>
      </c>
      <c r="S180" s="6" t="b">
        <f t="shared" si="28"/>
        <v>1</v>
      </c>
      <c r="U180" s="69" t="str">
        <f t="shared" si="29"/>
        <v>3.1.90.96.00 - RESSARCIMENTO DE DESPESAS DE PESSOAL REQUISITADO</v>
      </c>
    </row>
    <row r="181" spans="1:21" x14ac:dyDescent="0.25">
      <c r="B181" s="188" t="s">
        <v>213</v>
      </c>
      <c r="C181" s="189" t="s">
        <v>314</v>
      </c>
      <c r="D181" s="189" t="s">
        <v>214</v>
      </c>
      <c r="E181" s="189" t="s">
        <v>306</v>
      </c>
      <c r="F181" s="189" t="s">
        <v>251</v>
      </c>
      <c r="G181" s="347" t="str">
        <f t="shared" si="23"/>
        <v>3.1.90.96.01</v>
      </c>
      <c r="H181" s="61" t="s">
        <v>99</v>
      </c>
      <c r="I181" s="202" t="str">
        <f t="shared" si="31"/>
        <v>A</v>
      </c>
      <c r="J181" s="269">
        <f t="shared" si="30"/>
        <v>5</v>
      </c>
      <c r="K181" s="470" t="s">
        <v>61</v>
      </c>
      <c r="M181" s="69" t="str">
        <f t="shared" si="24"/>
        <v>3.1.90.96.01</v>
      </c>
      <c r="N181" s="69" t="str">
        <f t="shared" si="25"/>
        <v>31909601</v>
      </c>
      <c r="O181" s="69" t="b">
        <f t="shared" si="26"/>
        <v>1</v>
      </c>
      <c r="P181" s="186" t="str">
        <f t="shared" si="22"/>
        <v>31909601</v>
      </c>
      <c r="R181" s="407" t="str">
        <f t="shared" si="27"/>
        <v>A</v>
      </c>
      <c r="S181" s="2" t="b">
        <f t="shared" si="28"/>
        <v>1</v>
      </c>
      <c r="U181" s="69" t="str">
        <f t="shared" si="29"/>
        <v>3.1.90.96.01 - PESSOAL REQUISITADO DE OUTROS ÓRGÃOS DA MESMA ADMINISTRAÇÃO</v>
      </c>
    </row>
    <row r="182" spans="1:21" x14ac:dyDescent="0.25">
      <c r="B182" s="188" t="s">
        <v>213</v>
      </c>
      <c r="C182" s="189" t="s">
        <v>314</v>
      </c>
      <c r="D182" s="189" t="s">
        <v>214</v>
      </c>
      <c r="E182" s="189" t="s">
        <v>306</v>
      </c>
      <c r="F182" s="189" t="s">
        <v>216</v>
      </c>
      <c r="G182" s="347" t="str">
        <f t="shared" si="23"/>
        <v>3.1.90.96.02</v>
      </c>
      <c r="H182" s="61" t="s">
        <v>100</v>
      </c>
      <c r="I182" s="202" t="str">
        <f t="shared" si="31"/>
        <v>A</v>
      </c>
      <c r="J182" s="269">
        <f t="shared" si="30"/>
        <v>5</v>
      </c>
      <c r="K182" s="470" t="s">
        <v>61</v>
      </c>
      <c r="M182" s="69" t="str">
        <f t="shared" si="24"/>
        <v>3.1.90.96.02</v>
      </c>
      <c r="N182" s="69" t="str">
        <f t="shared" si="25"/>
        <v>31909602</v>
      </c>
      <c r="O182" s="69" t="b">
        <f t="shared" si="26"/>
        <v>1</v>
      </c>
      <c r="P182" s="186" t="str">
        <f t="shared" si="22"/>
        <v>31909602</v>
      </c>
      <c r="R182" s="407" t="str">
        <f t="shared" si="27"/>
        <v>A</v>
      </c>
      <c r="S182" s="2" t="b">
        <f t="shared" si="28"/>
        <v>1</v>
      </c>
      <c r="U182" s="69" t="str">
        <f t="shared" si="29"/>
        <v>3.1.90.96.02 - PESSOAL REQUISITADO DE OUTROS ENTES</v>
      </c>
    </row>
    <row r="183" spans="1:21" x14ac:dyDescent="0.25">
      <c r="B183" s="188" t="s">
        <v>213</v>
      </c>
      <c r="C183" s="189" t="s">
        <v>314</v>
      </c>
      <c r="D183" s="189" t="s">
        <v>214</v>
      </c>
      <c r="E183" s="189" t="s">
        <v>306</v>
      </c>
      <c r="F183" s="189" t="s">
        <v>270</v>
      </c>
      <c r="G183" s="347" t="str">
        <f t="shared" si="23"/>
        <v>3.1.90.96.99</v>
      </c>
      <c r="H183" s="61" t="s">
        <v>101</v>
      </c>
      <c r="I183" s="202" t="str">
        <f t="shared" si="31"/>
        <v>A</v>
      </c>
      <c r="J183" s="269">
        <f t="shared" si="30"/>
        <v>5</v>
      </c>
      <c r="K183" s="470" t="s">
        <v>61</v>
      </c>
      <c r="M183" s="69" t="str">
        <f t="shared" si="24"/>
        <v>3.1.90.96.99</v>
      </c>
      <c r="N183" s="69" t="str">
        <f t="shared" si="25"/>
        <v>31909699</v>
      </c>
      <c r="O183" s="69" t="b">
        <f t="shared" si="26"/>
        <v>1</v>
      </c>
      <c r="P183" s="186" t="str">
        <f t="shared" si="22"/>
        <v>31909699</v>
      </c>
      <c r="R183" s="407" t="str">
        <f t="shared" si="27"/>
        <v>A</v>
      </c>
      <c r="S183" s="2" t="b">
        <f t="shared" si="28"/>
        <v>1</v>
      </c>
      <c r="U183" s="69" t="str">
        <f t="shared" si="29"/>
        <v>3.1.90.96.99 - OUTROS RESSARCIMENTOS DE DESPESAS DE PESSOAL REQUISITADO</v>
      </c>
    </row>
    <row r="184" spans="1:21" s="6" customFormat="1" ht="30" x14ac:dyDescent="0.25">
      <c r="A184" s="158"/>
      <c r="B184" s="149" t="s">
        <v>213</v>
      </c>
      <c r="C184" s="150" t="s">
        <v>314</v>
      </c>
      <c r="D184" s="150" t="s">
        <v>317</v>
      </c>
      <c r="E184" s="150" t="s">
        <v>264</v>
      </c>
      <c r="F184" s="150" t="s">
        <v>264</v>
      </c>
      <c r="G184" s="340" t="str">
        <f t="shared" si="23"/>
        <v>3.1.91.00.00</v>
      </c>
      <c r="H184" s="51" t="s">
        <v>633</v>
      </c>
      <c r="I184" s="194" t="str">
        <f t="shared" si="31"/>
        <v>S</v>
      </c>
      <c r="J184" s="261">
        <f t="shared" si="30"/>
        <v>3</v>
      </c>
      <c r="K184" s="137" t="s">
        <v>57</v>
      </c>
      <c r="M184" s="69" t="str">
        <f t="shared" si="24"/>
        <v>3.1.91.00.00</v>
      </c>
      <c r="N184" s="69" t="str">
        <f t="shared" si="25"/>
        <v>31910000</v>
      </c>
      <c r="O184" s="69" t="b">
        <f t="shared" si="26"/>
        <v>1</v>
      </c>
      <c r="P184" s="186" t="str">
        <f t="shared" si="22"/>
        <v>31910000</v>
      </c>
      <c r="R184" s="409" t="str">
        <f t="shared" si="27"/>
        <v>S</v>
      </c>
      <c r="S184" s="6" t="b">
        <f t="shared" si="28"/>
        <v>1</v>
      </c>
      <c r="U184" s="69" t="str">
        <f t="shared" si="29"/>
        <v>3.1.91.00.00 - APLICAÇÃO DIRETA DECORRENTE DE OPERAÇÃO ENTRE ÓRGÃOS, FUNDOS E ENTIDADES INTEGRANTES DOS ORÇAMENTOS FISCAL E DA SEGURIDADE SOCIAL</v>
      </c>
    </row>
    <row r="185" spans="1:21" x14ac:dyDescent="0.25">
      <c r="B185" s="380" t="s">
        <v>213</v>
      </c>
      <c r="C185" s="318" t="s">
        <v>314</v>
      </c>
      <c r="D185" s="318" t="s">
        <v>317</v>
      </c>
      <c r="E185" s="318" t="s">
        <v>218</v>
      </c>
      <c r="F185" s="318" t="s">
        <v>264</v>
      </c>
      <c r="G185" s="341" t="str">
        <f t="shared" si="23"/>
        <v>3.1.91.04.00</v>
      </c>
      <c r="H185" s="46" t="s">
        <v>58</v>
      </c>
      <c r="I185" s="196" t="str">
        <f t="shared" si="31"/>
        <v>A</v>
      </c>
      <c r="J185" s="263">
        <f t="shared" si="30"/>
        <v>4</v>
      </c>
      <c r="K185" s="465" t="s">
        <v>53</v>
      </c>
      <c r="M185" s="69" t="str">
        <f t="shared" si="24"/>
        <v>3.1.91.04.00</v>
      </c>
      <c r="N185" s="69" t="str">
        <f t="shared" si="25"/>
        <v>31910400</v>
      </c>
      <c r="O185" s="69" t="b">
        <f t="shared" si="26"/>
        <v>1</v>
      </c>
      <c r="P185" s="186" t="str">
        <f t="shared" si="22"/>
        <v>31910400</v>
      </c>
      <c r="R185" s="407" t="str">
        <f t="shared" si="27"/>
        <v>A</v>
      </c>
      <c r="S185" s="2" t="b">
        <f t="shared" si="28"/>
        <v>1</v>
      </c>
      <c r="U185" s="69" t="str">
        <f t="shared" si="29"/>
        <v>3.1.91.04.00 - CONTRATAÇÃO POR TEMPO DETERMINADO</v>
      </c>
    </row>
    <row r="186" spans="1:21" s="69" customFormat="1" x14ac:dyDescent="0.25">
      <c r="A186" s="157"/>
      <c r="B186" s="183" t="s">
        <v>213</v>
      </c>
      <c r="C186" s="169" t="s">
        <v>314</v>
      </c>
      <c r="D186" s="169" t="s">
        <v>317</v>
      </c>
      <c r="E186" s="169" t="s">
        <v>222</v>
      </c>
      <c r="F186" s="169" t="s">
        <v>264</v>
      </c>
      <c r="G186" s="348" t="str">
        <f t="shared" si="23"/>
        <v>3.1.91.08.00</v>
      </c>
      <c r="H186" s="177" t="s">
        <v>574</v>
      </c>
      <c r="I186" s="204" t="str">
        <f t="shared" si="31"/>
        <v>A</v>
      </c>
      <c r="J186" s="271">
        <f t="shared" si="30"/>
        <v>4</v>
      </c>
      <c r="K186" s="471" t="s">
        <v>53</v>
      </c>
      <c r="M186" s="69" t="str">
        <f t="shared" si="24"/>
        <v>3.1.91.08.00</v>
      </c>
      <c r="N186" s="69" t="str">
        <f t="shared" si="25"/>
        <v>31910800</v>
      </c>
      <c r="O186" s="69" t="b">
        <f t="shared" si="26"/>
        <v>1</v>
      </c>
      <c r="P186" s="186" t="str">
        <f t="shared" si="22"/>
        <v>31910800</v>
      </c>
      <c r="R186" s="407" t="str">
        <f t="shared" si="27"/>
        <v>A</v>
      </c>
      <c r="S186" s="69" t="b">
        <f t="shared" si="28"/>
        <v>1</v>
      </c>
      <c r="U186" s="69" t="str">
        <f t="shared" si="29"/>
        <v>3.1.91.08.00 - OUTROS BENEFÍCIOS ASSISTENCIAIS DO SERVIDOR E DO MILITAR</v>
      </c>
    </row>
    <row r="187" spans="1:21" s="6" customFormat="1" x14ac:dyDescent="0.25">
      <c r="A187" s="158"/>
      <c r="B187" s="384" t="s">
        <v>213</v>
      </c>
      <c r="C187" s="322" t="s">
        <v>314</v>
      </c>
      <c r="D187" s="322" t="s">
        <v>317</v>
      </c>
      <c r="E187" s="322" t="s">
        <v>224</v>
      </c>
      <c r="F187" s="322" t="s">
        <v>264</v>
      </c>
      <c r="G187" s="346" t="str">
        <f t="shared" si="23"/>
        <v>3.1.91.13.00</v>
      </c>
      <c r="H187" s="56" t="s">
        <v>634</v>
      </c>
      <c r="I187" s="203" t="str">
        <f t="shared" si="31"/>
        <v>S</v>
      </c>
      <c r="J187" s="270">
        <f t="shared" si="30"/>
        <v>4</v>
      </c>
      <c r="K187" s="469" t="s">
        <v>60</v>
      </c>
      <c r="M187" s="69" t="str">
        <f t="shared" si="24"/>
        <v>3.1.91.13.00</v>
      </c>
      <c r="N187" s="69" t="str">
        <f t="shared" si="25"/>
        <v>31911300</v>
      </c>
      <c r="O187" s="69" t="b">
        <f t="shared" si="26"/>
        <v>1</v>
      </c>
      <c r="P187" s="186" t="str">
        <f t="shared" si="22"/>
        <v>31911300</v>
      </c>
      <c r="R187" s="409" t="str">
        <f t="shared" si="27"/>
        <v>S</v>
      </c>
      <c r="S187" s="6" t="b">
        <f t="shared" si="28"/>
        <v>1</v>
      </c>
      <c r="U187" s="69" t="str">
        <f t="shared" si="29"/>
        <v>3.1.91.13.00 - CONTRIBUIÇÕES PATRONAIS</v>
      </c>
    </row>
    <row r="188" spans="1:21" x14ac:dyDescent="0.25">
      <c r="B188" s="188" t="s">
        <v>213</v>
      </c>
      <c r="C188" s="189" t="s">
        <v>314</v>
      </c>
      <c r="D188" s="189" t="s">
        <v>317</v>
      </c>
      <c r="E188" s="189" t="s">
        <v>224</v>
      </c>
      <c r="F188" s="189" t="s">
        <v>216</v>
      </c>
      <c r="G188" s="347" t="str">
        <f t="shared" si="23"/>
        <v>3.1.91.13.02</v>
      </c>
      <c r="H188" s="61" t="s">
        <v>589</v>
      </c>
      <c r="I188" s="202" t="str">
        <f t="shared" si="31"/>
        <v>A</v>
      </c>
      <c r="J188" s="269">
        <f t="shared" si="30"/>
        <v>5</v>
      </c>
      <c r="K188" s="470" t="s">
        <v>61</v>
      </c>
      <c r="M188" s="69" t="str">
        <f t="shared" si="24"/>
        <v>3.1.91.13.02</v>
      </c>
      <c r="N188" s="69" t="str">
        <f t="shared" si="25"/>
        <v>31911302</v>
      </c>
      <c r="O188" s="69" t="b">
        <f t="shared" si="26"/>
        <v>1</v>
      </c>
      <c r="P188" s="186" t="str">
        <f t="shared" si="22"/>
        <v>31911302</v>
      </c>
      <c r="R188" s="407" t="str">
        <f t="shared" si="27"/>
        <v>A</v>
      </c>
      <c r="S188" s="2" t="b">
        <f t="shared" si="28"/>
        <v>1</v>
      </c>
      <c r="U188" s="69" t="str">
        <f t="shared" si="29"/>
        <v>3.1.91.13.02 - CONTRIBUICÕES PREVIDENCIÁRIAS - INSS</v>
      </c>
    </row>
    <row r="189" spans="1:21" x14ac:dyDescent="0.25">
      <c r="B189" s="188" t="s">
        <v>213</v>
      </c>
      <c r="C189" s="189" t="s">
        <v>314</v>
      </c>
      <c r="D189" s="189" t="s">
        <v>317</v>
      </c>
      <c r="E189" s="189" t="s">
        <v>224</v>
      </c>
      <c r="F189" s="189" t="s">
        <v>218</v>
      </c>
      <c r="G189" s="347" t="str">
        <f t="shared" si="23"/>
        <v>3.1.91.13.04</v>
      </c>
      <c r="H189" s="61" t="s">
        <v>590</v>
      </c>
      <c r="I189" s="202" t="str">
        <f t="shared" si="31"/>
        <v>A</v>
      </c>
      <c r="J189" s="269">
        <f t="shared" si="30"/>
        <v>5</v>
      </c>
      <c r="K189" s="470" t="s">
        <v>61</v>
      </c>
      <c r="M189" s="69" t="str">
        <f t="shared" si="24"/>
        <v>3.1.91.13.04</v>
      </c>
      <c r="N189" s="69" t="str">
        <f t="shared" si="25"/>
        <v>31911304</v>
      </c>
      <c r="O189" s="69" t="b">
        <f t="shared" si="26"/>
        <v>1</v>
      </c>
      <c r="P189" s="186" t="str">
        <f t="shared" si="22"/>
        <v>31911304</v>
      </c>
      <c r="R189" s="407" t="str">
        <f t="shared" si="27"/>
        <v>A</v>
      </c>
      <c r="S189" s="2" t="b">
        <f t="shared" si="28"/>
        <v>1</v>
      </c>
      <c r="U189" s="69" t="str">
        <f t="shared" si="29"/>
        <v>3.1.91.13.04 - CONTRIBUIÇÃO DE SALÁRIO-EDUCAÇÃO</v>
      </c>
    </row>
    <row r="190" spans="1:21" x14ac:dyDescent="0.25">
      <c r="B190" s="188" t="s">
        <v>213</v>
      </c>
      <c r="C190" s="189" t="s">
        <v>314</v>
      </c>
      <c r="D190" s="189" t="s">
        <v>317</v>
      </c>
      <c r="E190" s="189" t="s">
        <v>224</v>
      </c>
      <c r="F190" s="189" t="s">
        <v>222</v>
      </c>
      <c r="G190" s="347" t="str">
        <f t="shared" si="23"/>
        <v>3.1.91.13.08</v>
      </c>
      <c r="H190" s="61" t="s">
        <v>635</v>
      </c>
      <c r="I190" s="202" t="str">
        <f t="shared" si="31"/>
        <v>A</v>
      </c>
      <c r="J190" s="269">
        <f t="shared" si="30"/>
        <v>5</v>
      </c>
      <c r="K190" s="470" t="s">
        <v>61</v>
      </c>
      <c r="M190" s="69" t="str">
        <f t="shared" si="24"/>
        <v>3.1.91.13.08</v>
      </c>
      <c r="N190" s="69" t="str">
        <f t="shared" si="25"/>
        <v>31911308</v>
      </c>
      <c r="O190" s="69" t="b">
        <f t="shared" si="26"/>
        <v>1</v>
      </c>
      <c r="P190" s="186" t="str">
        <f t="shared" si="22"/>
        <v>31911308</v>
      </c>
      <c r="R190" s="407" t="str">
        <f t="shared" si="27"/>
        <v>A</v>
      </c>
      <c r="S190" s="2" t="b">
        <f t="shared" si="28"/>
        <v>1</v>
      </c>
      <c r="U190" s="69" t="str">
        <f t="shared" si="29"/>
        <v>3.1.91.13.08 - CONTRIBUICÕES PREVIDENCIÁRIAS - RPPS - PESSOAL ATIVO - PLANO PREVIDENCIÁRIO</v>
      </c>
    </row>
    <row r="191" spans="1:21" x14ac:dyDescent="0.25">
      <c r="B191" s="188" t="s">
        <v>213</v>
      </c>
      <c r="C191" s="189" t="s">
        <v>314</v>
      </c>
      <c r="D191" s="189" t="s">
        <v>317</v>
      </c>
      <c r="E191" s="189" t="s">
        <v>224</v>
      </c>
      <c r="F191" s="189" t="s">
        <v>252</v>
      </c>
      <c r="G191" s="347" t="str">
        <f t="shared" si="23"/>
        <v>3.1.91.13.09</v>
      </c>
      <c r="H191" s="61" t="s">
        <v>78</v>
      </c>
      <c r="I191" s="202" t="str">
        <f t="shared" si="31"/>
        <v>A</v>
      </c>
      <c r="J191" s="269">
        <f t="shared" si="30"/>
        <v>5</v>
      </c>
      <c r="K191" s="470" t="s">
        <v>61</v>
      </c>
      <c r="M191" s="69" t="str">
        <f t="shared" si="24"/>
        <v>3.1.91.13.09</v>
      </c>
      <c r="N191" s="69" t="str">
        <f t="shared" si="25"/>
        <v>31911309</v>
      </c>
      <c r="O191" s="69" t="b">
        <f t="shared" si="26"/>
        <v>1</v>
      </c>
      <c r="P191" s="186" t="str">
        <f t="shared" si="22"/>
        <v>31911309</v>
      </c>
      <c r="R191" s="407" t="str">
        <f t="shared" si="27"/>
        <v>A</v>
      </c>
      <c r="S191" s="2" t="b">
        <f t="shared" si="28"/>
        <v>1</v>
      </c>
      <c r="U191" s="69" t="str">
        <f t="shared" si="29"/>
        <v>3.1.91.13.09 - SEGUROS DE ACIDENTES DO TRABALHO</v>
      </c>
    </row>
    <row r="192" spans="1:21" x14ac:dyDescent="0.25">
      <c r="B192" s="188" t="s">
        <v>213</v>
      </c>
      <c r="C192" s="189" t="s">
        <v>314</v>
      </c>
      <c r="D192" s="189" t="s">
        <v>317</v>
      </c>
      <c r="E192" s="189" t="s">
        <v>224</v>
      </c>
      <c r="F192" s="189" t="s">
        <v>261</v>
      </c>
      <c r="G192" s="347" t="str">
        <f t="shared" si="23"/>
        <v>3.1.91.13.10</v>
      </c>
      <c r="H192" s="61" t="s">
        <v>636</v>
      </c>
      <c r="I192" s="202" t="str">
        <f t="shared" si="31"/>
        <v>A</v>
      </c>
      <c r="J192" s="269">
        <f t="shared" si="30"/>
        <v>5</v>
      </c>
      <c r="K192" s="470" t="s">
        <v>61</v>
      </c>
      <c r="M192" s="69" t="str">
        <f t="shared" si="24"/>
        <v>3.1.91.13.10</v>
      </c>
      <c r="N192" s="69" t="str">
        <f t="shared" si="25"/>
        <v>31911310</v>
      </c>
      <c r="O192" s="69" t="b">
        <f t="shared" si="26"/>
        <v>1</v>
      </c>
      <c r="P192" s="186" t="str">
        <f t="shared" si="22"/>
        <v>31911310</v>
      </c>
      <c r="R192" s="407" t="str">
        <f t="shared" si="27"/>
        <v>A</v>
      </c>
      <c r="S192" s="2" t="b">
        <f t="shared" si="28"/>
        <v>1</v>
      </c>
      <c r="U192" s="69" t="str">
        <f t="shared" si="29"/>
        <v>3.1.91.13.10 - CONTRIBUICÕES PREVIDENCIÁRIAS - RPPS - PESSOAL INATIVO E PENSIONISTA - PLANO PREVIDENCIÁRIO</v>
      </c>
    </row>
    <row r="193" spans="1:21" x14ac:dyDescent="0.25">
      <c r="B193" s="188" t="s">
        <v>213</v>
      </c>
      <c r="C193" s="189" t="s">
        <v>314</v>
      </c>
      <c r="D193" s="189" t="s">
        <v>317</v>
      </c>
      <c r="E193" s="189" t="s">
        <v>224</v>
      </c>
      <c r="F193" s="189" t="s">
        <v>253</v>
      </c>
      <c r="G193" s="347" t="str">
        <f t="shared" si="23"/>
        <v>3.1.91.13.11</v>
      </c>
      <c r="H193" s="61" t="s">
        <v>637</v>
      </c>
      <c r="I193" s="202" t="str">
        <f t="shared" si="31"/>
        <v>A</v>
      </c>
      <c r="J193" s="269">
        <f t="shared" si="30"/>
        <v>5</v>
      </c>
      <c r="K193" s="470" t="s">
        <v>61</v>
      </c>
      <c r="M193" s="69" t="str">
        <f t="shared" si="24"/>
        <v>3.1.91.13.11</v>
      </c>
      <c r="N193" s="69" t="str">
        <f t="shared" si="25"/>
        <v>31911311</v>
      </c>
      <c r="O193" s="69" t="b">
        <f t="shared" si="26"/>
        <v>1</v>
      </c>
      <c r="P193" s="186" t="str">
        <f t="shared" si="22"/>
        <v>31911311</v>
      </c>
      <c r="R193" s="407" t="str">
        <f t="shared" si="27"/>
        <v>A</v>
      </c>
      <c r="S193" s="2" t="b">
        <f t="shared" si="28"/>
        <v>1</v>
      </c>
      <c r="U193" s="69" t="str">
        <f t="shared" si="29"/>
        <v>3.1.91.13.11 - CONTRIBUICÕES PREVIDENCIÁRIAS - RPPS - PESSOAL ATIVO - PLANO FINANCEIRO</v>
      </c>
    </row>
    <row r="194" spans="1:21" x14ac:dyDescent="0.25">
      <c r="B194" s="188" t="s">
        <v>213</v>
      </c>
      <c r="C194" s="189" t="s">
        <v>314</v>
      </c>
      <c r="D194" s="189" t="s">
        <v>317</v>
      </c>
      <c r="E194" s="189" t="s">
        <v>224</v>
      </c>
      <c r="F194" s="189" t="s">
        <v>223</v>
      </c>
      <c r="G194" s="347" t="str">
        <f t="shared" si="23"/>
        <v>3.1.91.13.12</v>
      </c>
      <c r="H194" s="61" t="s">
        <v>638</v>
      </c>
      <c r="I194" s="202" t="str">
        <f t="shared" si="31"/>
        <v>A</v>
      </c>
      <c r="J194" s="269">
        <f t="shared" si="30"/>
        <v>5</v>
      </c>
      <c r="K194" s="470" t="s">
        <v>61</v>
      </c>
      <c r="M194" s="69" t="str">
        <f t="shared" si="24"/>
        <v>3.1.91.13.12</v>
      </c>
      <c r="N194" s="69" t="str">
        <f t="shared" si="25"/>
        <v>31911312</v>
      </c>
      <c r="O194" s="69" t="b">
        <f t="shared" si="26"/>
        <v>1</v>
      </c>
      <c r="P194" s="186" t="str">
        <f t="shared" si="22"/>
        <v>31911312</v>
      </c>
      <c r="R194" s="407" t="str">
        <f t="shared" si="27"/>
        <v>A</v>
      </c>
      <c r="S194" s="2" t="b">
        <f t="shared" si="28"/>
        <v>1</v>
      </c>
      <c r="U194" s="69" t="str">
        <f t="shared" si="29"/>
        <v>3.1.91.13.12 - CONTRIBUICÕES PREVIDENCIÁRIAS - RPPS - PESSOAL INATIVO E PENSIONISTA - PLANO FINANCEIRO</v>
      </c>
    </row>
    <row r="195" spans="1:21" x14ac:dyDescent="0.25">
      <c r="B195" s="188" t="s">
        <v>213</v>
      </c>
      <c r="C195" s="189" t="s">
        <v>314</v>
      </c>
      <c r="D195" s="189" t="s">
        <v>317</v>
      </c>
      <c r="E195" s="189" t="s">
        <v>224</v>
      </c>
      <c r="F195" s="189" t="s">
        <v>256</v>
      </c>
      <c r="G195" s="347" t="str">
        <f t="shared" si="23"/>
        <v>3.1.91.13.20</v>
      </c>
      <c r="H195" s="61" t="s">
        <v>639</v>
      </c>
      <c r="I195" s="202" t="str">
        <f t="shared" si="31"/>
        <v>A</v>
      </c>
      <c r="J195" s="269">
        <f t="shared" si="30"/>
        <v>5</v>
      </c>
      <c r="K195" s="470" t="s">
        <v>61</v>
      </c>
      <c r="M195" s="69" t="str">
        <f t="shared" si="24"/>
        <v>3.1.91.13.20</v>
      </c>
      <c r="N195" s="69" t="str">
        <f t="shared" si="25"/>
        <v>31911320</v>
      </c>
      <c r="O195" s="69" t="b">
        <f t="shared" si="26"/>
        <v>1</v>
      </c>
      <c r="P195" s="186" t="str">
        <f t="shared" si="22"/>
        <v>31911320</v>
      </c>
      <c r="R195" s="407" t="str">
        <f t="shared" si="27"/>
        <v>A</v>
      </c>
      <c r="S195" s="2" t="b">
        <f t="shared" si="28"/>
        <v>1</v>
      </c>
      <c r="U195" s="69" t="str">
        <f t="shared" si="29"/>
        <v>3.1.91.13.20 - ALÍQUOTA SUPLEMENTAR DE CONTRIBUIÇÃO PREVIDENCIÁRIA - PESSOAL ATIVO - PLANO PREVIDENCIÁRIO</v>
      </c>
    </row>
    <row r="196" spans="1:21" x14ac:dyDescent="0.25">
      <c r="B196" s="188" t="s">
        <v>213</v>
      </c>
      <c r="C196" s="189" t="s">
        <v>314</v>
      </c>
      <c r="D196" s="189" t="s">
        <v>317</v>
      </c>
      <c r="E196" s="189" t="s">
        <v>224</v>
      </c>
      <c r="F196" s="189" t="s">
        <v>257</v>
      </c>
      <c r="G196" s="347" t="str">
        <f t="shared" si="23"/>
        <v>3.1.91.13.21</v>
      </c>
      <c r="H196" s="154" t="s">
        <v>640</v>
      </c>
      <c r="I196" s="208" t="str">
        <f t="shared" si="31"/>
        <v>A</v>
      </c>
      <c r="J196" s="274">
        <f t="shared" si="30"/>
        <v>5</v>
      </c>
      <c r="K196" s="470" t="s">
        <v>61</v>
      </c>
      <c r="M196" s="69" t="str">
        <f t="shared" si="24"/>
        <v>3.1.91.13.21</v>
      </c>
      <c r="N196" s="69" t="str">
        <f t="shared" si="25"/>
        <v>31911321</v>
      </c>
      <c r="O196" s="69" t="b">
        <f t="shared" si="26"/>
        <v>1</v>
      </c>
      <c r="P196" s="186" t="str">
        <f t="shared" si="22"/>
        <v>31911321</v>
      </c>
      <c r="R196" s="407" t="str">
        <f t="shared" si="27"/>
        <v>A</v>
      </c>
      <c r="S196" s="2" t="b">
        <f t="shared" si="28"/>
        <v>1</v>
      </c>
      <c r="U196" s="69" t="str">
        <f t="shared" si="29"/>
        <v>3.1.91.13.21 - ALÍQUOTA SUPLEMENTAR DE CONTRIBUIÇÃO PREVIDENCIÁRIA - PESSOAL INATIVO E PENSIONISTA - PLANO PREVIDENCIÁRIO</v>
      </c>
    </row>
    <row r="197" spans="1:21" x14ac:dyDescent="0.25">
      <c r="B197" s="188" t="s">
        <v>213</v>
      </c>
      <c r="C197" s="189" t="s">
        <v>314</v>
      </c>
      <c r="D197" s="189" t="s">
        <v>317</v>
      </c>
      <c r="E197" s="189" t="s">
        <v>224</v>
      </c>
      <c r="F197" s="189" t="s">
        <v>258</v>
      </c>
      <c r="G197" s="347" t="str">
        <f t="shared" si="23"/>
        <v>3.1.91.13.22</v>
      </c>
      <c r="H197" s="154" t="s">
        <v>641</v>
      </c>
      <c r="I197" s="208" t="str">
        <f t="shared" si="31"/>
        <v>A</v>
      </c>
      <c r="J197" s="274">
        <f t="shared" si="30"/>
        <v>5</v>
      </c>
      <c r="K197" s="470" t="s">
        <v>61</v>
      </c>
      <c r="M197" s="69" t="str">
        <f t="shared" si="24"/>
        <v>3.1.91.13.22</v>
      </c>
      <c r="N197" s="69" t="str">
        <f t="shared" si="25"/>
        <v>31911322</v>
      </c>
      <c r="O197" s="69" t="b">
        <f t="shared" si="26"/>
        <v>1</v>
      </c>
      <c r="P197" s="186" t="str">
        <f t="shared" si="22"/>
        <v>31911322</v>
      </c>
      <c r="R197" s="407" t="str">
        <f t="shared" si="27"/>
        <v>A</v>
      </c>
      <c r="S197" s="2" t="b">
        <f t="shared" si="28"/>
        <v>1</v>
      </c>
      <c r="U197" s="69" t="str">
        <f t="shared" si="29"/>
        <v>3.1.91.13.22 - ALÍQUOTA SUPLEMENTAR DE CONTRIBUIÇÃO PREVIDENCIÁRIA - PESSOAL ATIVO - PLANO FINANCEIRO</v>
      </c>
    </row>
    <row r="198" spans="1:21" x14ac:dyDescent="0.25">
      <c r="B198" s="188" t="s">
        <v>213</v>
      </c>
      <c r="C198" s="189" t="s">
        <v>314</v>
      </c>
      <c r="D198" s="189" t="s">
        <v>317</v>
      </c>
      <c r="E198" s="189" t="s">
        <v>224</v>
      </c>
      <c r="F198" s="189" t="s">
        <v>259</v>
      </c>
      <c r="G198" s="347" t="str">
        <f t="shared" si="23"/>
        <v>3.1.91.13.23</v>
      </c>
      <c r="H198" s="154" t="s">
        <v>642</v>
      </c>
      <c r="I198" s="208" t="str">
        <f t="shared" si="31"/>
        <v>A</v>
      </c>
      <c r="J198" s="274">
        <f t="shared" si="30"/>
        <v>5</v>
      </c>
      <c r="K198" s="470" t="s">
        <v>61</v>
      </c>
      <c r="M198" s="69" t="str">
        <f t="shared" si="24"/>
        <v>3.1.91.13.23</v>
      </c>
      <c r="N198" s="69" t="str">
        <f t="shared" si="25"/>
        <v>31911323</v>
      </c>
      <c r="O198" s="69" t="b">
        <f t="shared" si="26"/>
        <v>1</v>
      </c>
      <c r="P198" s="186" t="str">
        <f t="shared" si="22"/>
        <v>31911323</v>
      </c>
      <c r="R198" s="407" t="str">
        <f t="shared" si="27"/>
        <v>A</v>
      </c>
      <c r="S198" s="2" t="b">
        <f t="shared" si="28"/>
        <v>1</v>
      </c>
      <c r="U198" s="69" t="str">
        <f t="shared" si="29"/>
        <v>3.1.91.13.23 - ALÍQUOTA SUPLEMENTAR DE CONTRIBUIÇÃO PREVIDENCIÁRIA - PESSOAL INATIVO E PENSIONISTA - PLANO FINANCEIRO</v>
      </c>
    </row>
    <row r="199" spans="1:21" x14ac:dyDescent="0.25">
      <c r="B199" s="188" t="s">
        <v>213</v>
      </c>
      <c r="C199" s="189" t="s">
        <v>314</v>
      </c>
      <c r="D199" s="189" t="s">
        <v>317</v>
      </c>
      <c r="E199" s="189" t="s">
        <v>224</v>
      </c>
      <c r="F199" s="189" t="s">
        <v>270</v>
      </c>
      <c r="G199" s="347" t="str">
        <f t="shared" si="23"/>
        <v>3.1.91.13.99</v>
      </c>
      <c r="H199" s="61" t="s">
        <v>594</v>
      </c>
      <c r="I199" s="202" t="str">
        <f t="shared" si="31"/>
        <v>A</v>
      </c>
      <c r="J199" s="269">
        <f t="shared" si="30"/>
        <v>5</v>
      </c>
      <c r="K199" s="470" t="s">
        <v>61</v>
      </c>
      <c r="M199" s="69" t="str">
        <f t="shared" si="24"/>
        <v>3.1.91.13.99</v>
      </c>
      <c r="N199" s="69" t="str">
        <f t="shared" si="25"/>
        <v>31911399</v>
      </c>
      <c r="O199" s="69" t="b">
        <f t="shared" si="26"/>
        <v>1</v>
      </c>
      <c r="P199" s="186" t="str">
        <f t="shared" si="22"/>
        <v>31911399</v>
      </c>
      <c r="R199" s="407" t="str">
        <f t="shared" si="27"/>
        <v>A</v>
      </c>
      <c r="S199" s="2" t="b">
        <f t="shared" si="28"/>
        <v>1</v>
      </c>
      <c r="U199" s="69" t="str">
        <f t="shared" si="29"/>
        <v>3.1.91.13.99 - OUTRAS OBRIGAÇÕES PATRONAIS</v>
      </c>
    </row>
    <row r="200" spans="1:21" s="69" customFormat="1" x14ac:dyDescent="0.25">
      <c r="A200" s="157"/>
      <c r="B200" s="183" t="s">
        <v>213</v>
      </c>
      <c r="C200" s="169" t="s">
        <v>314</v>
      </c>
      <c r="D200" s="169" t="s">
        <v>317</v>
      </c>
      <c r="E200" s="169" t="s">
        <v>523</v>
      </c>
      <c r="F200" s="169" t="s">
        <v>264</v>
      </c>
      <c r="G200" s="348" t="str">
        <f t="shared" si="23"/>
        <v>3.1.91.86.00</v>
      </c>
      <c r="H200" s="168" t="s">
        <v>521</v>
      </c>
      <c r="I200" s="206" t="str">
        <f t="shared" si="31"/>
        <v>A</v>
      </c>
      <c r="J200" s="271">
        <f t="shared" si="30"/>
        <v>4</v>
      </c>
      <c r="K200" s="473" t="s">
        <v>543</v>
      </c>
      <c r="M200" s="69" t="str">
        <f t="shared" si="24"/>
        <v>3.1.91.86.00</v>
      </c>
      <c r="N200" s="69" t="str">
        <f t="shared" si="25"/>
        <v>31918600</v>
      </c>
      <c r="O200" s="69" t="b">
        <f t="shared" si="26"/>
        <v>1</v>
      </c>
      <c r="P200" s="186" t="str">
        <f t="shared" si="22"/>
        <v>31918600</v>
      </c>
      <c r="Q200" s="69" t="s">
        <v>532</v>
      </c>
      <c r="R200" s="407" t="str">
        <f t="shared" si="27"/>
        <v>A</v>
      </c>
      <c r="S200" s="69" t="b">
        <f t="shared" si="28"/>
        <v>1</v>
      </c>
      <c r="U200" s="69" t="str">
        <f t="shared" si="29"/>
        <v>3.1.91.86.00 - COMPENSAÇÕES A REGIMES DE PREVIDÊNCIA</v>
      </c>
    </row>
    <row r="201" spans="1:21" s="6" customFormat="1" x14ac:dyDescent="0.25">
      <c r="A201" s="158"/>
      <c r="B201" s="384" t="s">
        <v>213</v>
      </c>
      <c r="C201" s="322" t="s">
        <v>314</v>
      </c>
      <c r="D201" s="322" t="s">
        <v>317</v>
      </c>
      <c r="E201" s="322" t="s">
        <v>317</v>
      </c>
      <c r="F201" s="322" t="s">
        <v>264</v>
      </c>
      <c r="G201" s="346" t="str">
        <f t="shared" si="23"/>
        <v>3.1.91.91.00</v>
      </c>
      <c r="H201" s="56" t="s">
        <v>85</v>
      </c>
      <c r="I201" s="203" t="str">
        <f t="shared" si="31"/>
        <v>S</v>
      </c>
      <c r="J201" s="270">
        <f t="shared" si="30"/>
        <v>4</v>
      </c>
      <c r="K201" s="469" t="s">
        <v>60</v>
      </c>
      <c r="M201" s="69" t="str">
        <f t="shared" si="24"/>
        <v>3.1.91.91.00</v>
      </c>
      <c r="N201" s="69" t="str">
        <f t="shared" si="25"/>
        <v>31919100</v>
      </c>
      <c r="O201" s="69" t="b">
        <f t="shared" si="26"/>
        <v>1</v>
      </c>
      <c r="P201" s="186" t="str">
        <f t="shared" si="22"/>
        <v>31919100</v>
      </c>
      <c r="R201" s="409" t="str">
        <f t="shared" si="27"/>
        <v>S</v>
      </c>
      <c r="S201" s="6" t="b">
        <f t="shared" si="28"/>
        <v>1</v>
      </c>
      <c r="U201" s="69" t="str">
        <f t="shared" si="29"/>
        <v>3.1.91.91.00 - SENTENÇAS JUDICIAIS</v>
      </c>
    </row>
    <row r="202" spans="1:21" x14ac:dyDescent="0.25">
      <c r="B202" s="188" t="s">
        <v>213</v>
      </c>
      <c r="C202" s="189" t="s">
        <v>314</v>
      </c>
      <c r="D202" s="189" t="s">
        <v>317</v>
      </c>
      <c r="E202" s="189" t="s">
        <v>317</v>
      </c>
      <c r="F202" s="189" t="s">
        <v>271</v>
      </c>
      <c r="G202" s="347" t="str">
        <f t="shared" si="23"/>
        <v>3.1.91.91.51</v>
      </c>
      <c r="H202" s="61" t="s">
        <v>643</v>
      </c>
      <c r="I202" s="202" t="str">
        <f t="shared" si="31"/>
        <v>A</v>
      </c>
      <c r="J202" s="269">
        <f t="shared" si="30"/>
        <v>5</v>
      </c>
      <c r="K202" s="470" t="s">
        <v>61</v>
      </c>
      <c r="M202" s="69" t="str">
        <f t="shared" si="24"/>
        <v>3.1.91.91.51</v>
      </c>
      <c r="N202" s="69" t="str">
        <f t="shared" si="25"/>
        <v>31919151</v>
      </c>
      <c r="O202" s="69" t="b">
        <f t="shared" si="26"/>
        <v>1</v>
      </c>
      <c r="P202" s="186" t="str">
        <f t="shared" ref="P202:P265" si="32">TRIM(SUBSTITUTE(TEXT(G202,"00000000"),".",""))</f>
        <v>31919151</v>
      </c>
      <c r="R202" s="407" t="str">
        <f t="shared" si="27"/>
        <v>A</v>
      </c>
      <c r="S202" s="2" t="b">
        <f t="shared" si="28"/>
        <v>1</v>
      </c>
      <c r="U202" s="69" t="str">
        <f t="shared" si="29"/>
        <v>3.1.91.91.51 - OBRIGAÇÕES PATRONAIS DE PRECATÓRIOS</v>
      </c>
    </row>
    <row r="203" spans="1:21" x14ac:dyDescent="0.25">
      <c r="B203" s="188" t="s">
        <v>213</v>
      </c>
      <c r="C203" s="189" t="s">
        <v>314</v>
      </c>
      <c r="D203" s="189" t="s">
        <v>317</v>
      </c>
      <c r="E203" s="189" t="s">
        <v>317</v>
      </c>
      <c r="F203" s="189" t="s">
        <v>272</v>
      </c>
      <c r="G203" s="347" t="str">
        <f t="shared" ref="G203:G266" si="33">B203&amp;"."&amp;C203&amp;"."&amp;D203&amp;"."&amp;E203&amp;"."&amp;F203</f>
        <v>3.1.91.91.52</v>
      </c>
      <c r="H203" s="61" t="s">
        <v>644</v>
      </c>
      <c r="I203" s="202" t="str">
        <f t="shared" si="31"/>
        <v>A</v>
      </c>
      <c r="J203" s="269">
        <f t="shared" si="30"/>
        <v>5</v>
      </c>
      <c r="K203" s="470" t="s">
        <v>61</v>
      </c>
      <c r="M203" s="69" t="str">
        <f t="shared" ref="M203:M266" si="34">B203&amp;"."&amp;C203&amp;"."&amp;D203&amp;"."&amp;E203&amp;"."&amp;F203</f>
        <v>3.1.91.91.52</v>
      </c>
      <c r="N203" s="69" t="str">
        <f t="shared" ref="N203:N266" si="35">SUBSTITUTE(M203,".","")</f>
        <v>31919152</v>
      </c>
      <c r="O203" s="69" t="b">
        <f t="shared" ref="O203:O266" si="36">N203=P203</f>
        <v>1</v>
      </c>
      <c r="P203" s="186" t="str">
        <f t="shared" si="32"/>
        <v>31919152</v>
      </c>
      <c r="R203" s="407" t="str">
        <f t="shared" ref="R203:R266" si="37">IF(IFERROR(SEARCH("Último",K203),0)&gt;0,"A","S")</f>
        <v>A</v>
      </c>
      <c r="S203" s="2" t="b">
        <f t="shared" ref="S203:S266" si="38">R203=I203</f>
        <v>1</v>
      </c>
      <c r="U203" s="69" t="str">
        <f t="shared" ref="U203:U266" si="39">G203&amp;" - "&amp;H203</f>
        <v>3.1.91.91.52 - OBRIGAÇÕES PATRONAIS - SENT.JUD.PEQUENO VALOR</v>
      </c>
    </row>
    <row r="204" spans="1:21" x14ac:dyDescent="0.25">
      <c r="B204" s="188" t="s">
        <v>213</v>
      </c>
      <c r="C204" s="189" t="s">
        <v>314</v>
      </c>
      <c r="D204" s="189" t="s">
        <v>317</v>
      </c>
      <c r="E204" s="189" t="s">
        <v>317</v>
      </c>
      <c r="F204" s="189" t="s">
        <v>273</v>
      </c>
      <c r="G204" s="347" t="str">
        <f t="shared" si="33"/>
        <v>3.1.91.91.53</v>
      </c>
      <c r="H204" s="61" t="s">
        <v>645</v>
      </c>
      <c r="I204" s="202" t="str">
        <f t="shared" si="31"/>
        <v>A</v>
      </c>
      <c r="J204" s="269">
        <f t="shared" si="30"/>
        <v>5</v>
      </c>
      <c r="K204" s="470" t="s">
        <v>61</v>
      </c>
      <c r="M204" s="69" t="str">
        <f t="shared" si="34"/>
        <v>3.1.91.91.53</v>
      </c>
      <c r="N204" s="69" t="str">
        <f t="shared" si="35"/>
        <v>31919153</v>
      </c>
      <c r="O204" s="69" t="b">
        <f t="shared" si="36"/>
        <v>1</v>
      </c>
      <c r="P204" s="186" t="str">
        <f t="shared" si="32"/>
        <v>31919153</v>
      </c>
      <c r="R204" s="407" t="str">
        <f t="shared" si="37"/>
        <v>A</v>
      </c>
      <c r="S204" s="2" t="b">
        <f t="shared" si="38"/>
        <v>1</v>
      </c>
      <c r="U204" s="69" t="str">
        <f t="shared" si="39"/>
        <v>3.1.91.91.53 - OBRIGAÇÕES PATRONAIS SENT.JUD.-PESSOAL CIVIL</v>
      </c>
    </row>
    <row r="205" spans="1:21" x14ac:dyDescent="0.25">
      <c r="B205" s="188" t="s">
        <v>213</v>
      </c>
      <c r="C205" s="189" t="s">
        <v>314</v>
      </c>
      <c r="D205" s="189" t="s">
        <v>317</v>
      </c>
      <c r="E205" s="189" t="s">
        <v>317</v>
      </c>
      <c r="F205" s="189" t="s">
        <v>274</v>
      </c>
      <c r="G205" s="347" t="str">
        <f t="shared" si="33"/>
        <v>3.1.91.91.54</v>
      </c>
      <c r="H205" s="61" t="s">
        <v>646</v>
      </c>
      <c r="I205" s="202" t="str">
        <f t="shared" si="31"/>
        <v>A</v>
      </c>
      <c r="J205" s="269">
        <f t="shared" ref="J205:J268" si="40">IF( (VALUE(F205) &gt; 0), 5,IF( (VALUE(E205) &gt; 0), 4,IF( (VALUE(D205) &gt; 0), 3,IF( (VALUE(C205) &gt; 0), 2,1))))</f>
        <v>5</v>
      </c>
      <c r="K205" s="470" t="s">
        <v>61</v>
      </c>
      <c r="M205" s="69" t="str">
        <f t="shared" si="34"/>
        <v>3.1.91.91.54</v>
      </c>
      <c r="N205" s="69" t="str">
        <f t="shared" si="35"/>
        <v>31919154</v>
      </c>
      <c r="O205" s="69" t="b">
        <f t="shared" si="36"/>
        <v>1</v>
      </c>
      <c r="P205" s="186" t="str">
        <f t="shared" si="32"/>
        <v>31919154</v>
      </c>
      <c r="R205" s="407" t="str">
        <f t="shared" si="37"/>
        <v>A</v>
      </c>
      <c r="S205" s="2" t="b">
        <f t="shared" si="38"/>
        <v>1</v>
      </c>
      <c r="U205" s="69" t="str">
        <f t="shared" si="39"/>
        <v>3.1.91.91.54 - OBRIGAÇÕES PATRONAIS SENT.JUD.-PESSOAL MILITAR</v>
      </c>
    </row>
    <row r="206" spans="1:21" x14ac:dyDescent="0.25">
      <c r="B206" s="188" t="s">
        <v>213</v>
      </c>
      <c r="C206" s="189" t="s">
        <v>314</v>
      </c>
      <c r="D206" s="189" t="s">
        <v>317</v>
      </c>
      <c r="E206" s="189" t="s">
        <v>317</v>
      </c>
      <c r="F206" s="189" t="s">
        <v>270</v>
      </c>
      <c r="G206" s="347" t="str">
        <f t="shared" si="33"/>
        <v>3.1.91.91.99</v>
      </c>
      <c r="H206" s="61" t="s">
        <v>623</v>
      </c>
      <c r="I206" s="202" t="str">
        <f t="shared" si="31"/>
        <v>A</v>
      </c>
      <c r="J206" s="269">
        <f t="shared" si="40"/>
        <v>5</v>
      </c>
      <c r="K206" s="470" t="s">
        <v>61</v>
      </c>
      <c r="M206" s="69" t="str">
        <f t="shared" si="34"/>
        <v>3.1.91.91.99</v>
      </c>
      <c r="N206" s="69" t="str">
        <f t="shared" si="35"/>
        <v>31919199</v>
      </c>
      <c r="O206" s="69" t="b">
        <f t="shared" si="36"/>
        <v>1</v>
      </c>
      <c r="P206" s="186" t="str">
        <f t="shared" si="32"/>
        <v>31919199</v>
      </c>
      <c r="R206" s="407" t="str">
        <f t="shared" si="37"/>
        <v>A</v>
      </c>
      <c r="S206" s="2" t="b">
        <f t="shared" si="38"/>
        <v>1</v>
      </c>
      <c r="U206" s="69" t="str">
        <f t="shared" si="39"/>
        <v>3.1.91.91.99 - OUTRAS SENTENÇAS JUDICIAIS</v>
      </c>
    </row>
    <row r="207" spans="1:21" s="6" customFormat="1" x14ac:dyDescent="0.25">
      <c r="A207" s="158"/>
      <c r="B207" s="384" t="s">
        <v>213</v>
      </c>
      <c r="C207" s="322" t="s">
        <v>314</v>
      </c>
      <c r="D207" s="322" t="s">
        <v>317</v>
      </c>
      <c r="E207" s="322" t="s">
        <v>263</v>
      </c>
      <c r="F207" s="322" t="s">
        <v>264</v>
      </c>
      <c r="G207" s="346" t="str">
        <f t="shared" si="33"/>
        <v>3.1.91.92.00</v>
      </c>
      <c r="H207" s="56" t="s">
        <v>88</v>
      </c>
      <c r="I207" s="203" t="str">
        <f t="shared" si="31"/>
        <v>S</v>
      </c>
      <c r="J207" s="270">
        <f t="shared" si="40"/>
        <v>4</v>
      </c>
      <c r="K207" s="469" t="s">
        <v>60</v>
      </c>
      <c r="M207" s="69" t="str">
        <f t="shared" si="34"/>
        <v>3.1.91.92.00</v>
      </c>
      <c r="N207" s="69" t="str">
        <f t="shared" si="35"/>
        <v>31919200</v>
      </c>
      <c r="O207" s="69" t="b">
        <f t="shared" si="36"/>
        <v>1</v>
      </c>
      <c r="P207" s="186" t="str">
        <f t="shared" si="32"/>
        <v>31919200</v>
      </c>
      <c r="R207" s="409" t="str">
        <f t="shared" si="37"/>
        <v>S</v>
      </c>
      <c r="S207" s="6" t="b">
        <f t="shared" si="38"/>
        <v>1</v>
      </c>
      <c r="U207" s="69" t="str">
        <f t="shared" si="39"/>
        <v>3.1.91.92.00 - DESPESAS DE EXERCÍCIOS ANTERIORES</v>
      </c>
    </row>
    <row r="208" spans="1:21" x14ac:dyDescent="0.25">
      <c r="B208" s="188" t="s">
        <v>213</v>
      </c>
      <c r="C208" s="189" t="s">
        <v>314</v>
      </c>
      <c r="D208" s="189" t="s">
        <v>317</v>
      </c>
      <c r="E208" s="189" t="s">
        <v>263</v>
      </c>
      <c r="F208" s="189" t="s">
        <v>218</v>
      </c>
      <c r="G208" s="347" t="str">
        <f t="shared" si="33"/>
        <v>3.1.91.92.04</v>
      </c>
      <c r="H208" s="61" t="s">
        <v>58</v>
      </c>
      <c r="I208" s="202" t="str">
        <f t="shared" si="31"/>
        <v>A</v>
      </c>
      <c r="J208" s="269">
        <f t="shared" si="40"/>
        <v>5</v>
      </c>
      <c r="K208" s="470" t="s">
        <v>61</v>
      </c>
      <c r="M208" s="69" t="str">
        <f t="shared" si="34"/>
        <v>3.1.91.92.04</v>
      </c>
      <c r="N208" s="69" t="str">
        <f t="shared" si="35"/>
        <v>31919204</v>
      </c>
      <c r="O208" s="69" t="b">
        <f t="shared" si="36"/>
        <v>1</v>
      </c>
      <c r="P208" s="186" t="str">
        <f t="shared" si="32"/>
        <v>31919204</v>
      </c>
      <c r="R208" s="407" t="str">
        <f t="shared" si="37"/>
        <v>A</v>
      </c>
      <c r="S208" s="2" t="b">
        <f t="shared" si="38"/>
        <v>1</v>
      </c>
      <c r="U208" s="69" t="str">
        <f t="shared" si="39"/>
        <v>3.1.91.92.04 - CONTRATAÇÃO POR TEMPO DETERMINADO</v>
      </c>
    </row>
    <row r="209" spans="1:21" x14ac:dyDescent="0.25">
      <c r="B209" s="188" t="s">
        <v>213</v>
      </c>
      <c r="C209" s="189" t="s">
        <v>314</v>
      </c>
      <c r="D209" s="189" t="s">
        <v>317</v>
      </c>
      <c r="E209" s="189" t="s">
        <v>263</v>
      </c>
      <c r="F209" s="189" t="s">
        <v>219</v>
      </c>
      <c r="G209" s="347" t="str">
        <f t="shared" si="33"/>
        <v>3.1.91.92.05</v>
      </c>
      <c r="H209" s="61" t="s">
        <v>647</v>
      </c>
      <c r="I209" s="202" t="str">
        <f t="shared" si="31"/>
        <v>A</v>
      </c>
      <c r="J209" s="269">
        <f t="shared" si="40"/>
        <v>5</v>
      </c>
      <c r="K209" s="470" t="s">
        <v>61</v>
      </c>
      <c r="M209" s="69" t="str">
        <f t="shared" si="34"/>
        <v>3.1.91.92.05</v>
      </c>
      <c r="N209" s="69" t="str">
        <f t="shared" si="35"/>
        <v>31919205</v>
      </c>
      <c r="O209" s="69" t="b">
        <f t="shared" si="36"/>
        <v>1</v>
      </c>
      <c r="P209" s="186" t="str">
        <f t="shared" si="32"/>
        <v>31919205</v>
      </c>
      <c r="R209" s="407" t="str">
        <f t="shared" si="37"/>
        <v>A</v>
      </c>
      <c r="S209" s="2" t="b">
        <f t="shared" si="38"/>
        <v>1</v>
      </c>
      <c r="U209" s="69" t="str">
        <f t="shared" si="39"/>
        <v>3.1.91.92.05 - CONTRIBUICÕES PREVIDENCIÁRIAS - RPPS - PESSOAL ATIVO DO PLANO PREVIDENCIÁRIO</v>
      </c>
    </row>
    <row r="210" spans="1:21" x14ac:dyDescent="0.25">
      <c r="B210" s="188" t="s">
        <v>213</v>
      </c>
      <c r="C210" s="189" t="s">
        <v>314</v>
      </c>
      <c r="D210" s="189" t="s">
        <v>317</v>
      </c>
      <c r="E210" s="189" t="s">
        <v>263</v>
      </c>
      <c r="F210" s="189" t="s">
        <v>220</v>
      </c>
      <c r="G210" s="347" t="str">
        <f t="shared" si="33"/>
        <v>3.1.91.92.06</v>
      </c>
      <c r="H210" s="61" t="s">
        <v>648</v>
      </c>
      <c r="I210" s="202" t="str">
        <f t="shared" si="31"/>
        <v>A</v>
      </c>
      <c r="J210" s="269">
        <f t="shared" si="40"/>
        <v>5</v>
      </c>
      <c r="K210" s="470" t="s">
        <v>61</v>
      </c>
      <c r="M210" s="69" t="str">
        <f t="shared" si="34"/>
        <v>3.1.91.92.06</v>
      </c>
      <c r="N210" s="69" t="str">
        <f t="shared" si="35"/>
        <v>31919206</v>
      </c>
      <c r="O210" s="69" t="b">
        <f t="shared" si="36"/>
        <v>1</v>
      </c>
      <c r="P210" s="186" t="str">
        <f t="shared" si="32"/>
        <v>31919206</v>
      </c>
      <c r="R210" s="407" t="str">
        <f t="shared" si="37"/>
        <v>A</v>
      </c>
      <c r="S210" s="2" t="b">
        <f t="shared" si="38"/>
        <v>1</v>
      </c>
      <c r="U210" s="69" t="str">
        <f t="shared" si="39"/>
        <v>3.1.91.92.06 - CONTRIBUICÕES PREVIDENCIÁRIAS - RPPS - PESSOAL INATIVO E PENSIONISTA DO PLANO PREVIDENCIÁRIO</v>
      </c>
    </row>
    <row r="211" spans="1:21" x14ac:dyDescent="0.25">
      <c r="B211" s="188" t="s">
        <v>213</v>
      </c>
      <c r="C211" s="189" t="s">
        <v>314</v>
      </c>
      <c r="D211" s="189" t="s">
        <v>317</v>
      </c>
      <c r="E211" s="189" t="s">
        <v>263</v>
      </c>
      <c r="F211" s="189" t="s">
        <v>221</v>
      </c>
      <c r="G211" s="347" t="str">
        <f t="shared" si="33"/>
        <v>3.1.91.92.07</v>
      </c>
      <c r="H211" s="61" t="s">
        <v>649</v>
      </c>
      <c r="I211" s="202" t="str">
        <f t="shared" si="31"/>
        <v>A</v>
      </c>
      <c r="J211" s="269">
        <f t="shared" si="40"/>
        <v>5</v>
      </c>
      <c r="K211" s="470" t="s">
        <v>61</v>
      </c>
      <c r="M211" s="69" t="str">
        <f t="shared" si="34"/>
        <v>3.1.91.92.07</v>
      </c>
      <c r="N211" s="69" t="str">
        <f t="shared" si="35"/>
        <v>31919207</v>
      </c>
      <c r="O211" s="69" t="b">
        <f t="shared" si="36"/>
        <v>1</v>
      </c>
      <c r="P211" s="186" t="str">
        <f t="shared" si="32"/>
        <v>31919207</v>
      </c>
      <c r="R211" s="407" t="str">
        <f t="shared" si="37"/>
        <v>A</v>
      </c>
      <c r="S211" s="2" t="b">
        <f t="shared" si="38"/>
        <v>1</v>
      </c>
      <c r="U211" s="69" t="str">
        <f t="shared" si="39"/>
        <v>3.1.91.92.07 - CONTRIBUICÕES PREVIDENCIÁRIAS - RPPS - PESSOAL ATIVO DO PLANO FINANCEIRO</v>
      </c>
    </row>
    <row r="212" spans="1:21" x14ac:dyDescent="0.25">
      <c r="B212" s="188" t="s">
        <v>213</v>
      </c>
      <c r="C212" s="189" t="s">
        <v>314</v>
      </c>
      <c r="D212" s="189" t="s">
        <v>317</v>
      </c>
      <c r="E212" s="189" t="s">
        <v>263</v>
      </c>
      <c r="F212" s="189" t="s">
        <v>222</v>
      </c>
      <c r="G212" s="347" t="str">
        <f t="shared" si="33"/>
        <v>3.1.91.92.08</v>
      </c>
      <c r="H212" s="61" t="s">
        <v>650</v>
      </c>
      <c r="I212" s="202" t="str">
        <f t="shared" ref="I212:I275" si="41">IF(J212&lt;J213,"S","A")</f>
        <v>A</v>
      </c>
      <c r="J212" s="269">
        <f t="shared" si="40"/>
        <v>5</v>
      </c>
      <c r="K212" s="470" t="s">
        <v>61</v>
      </c>
      <c r="M212" s="69" t="str">
        <f t="shared" si="34"/>
        <v>3.1.91.92.08</v>
      </c>
      <c r="N212" s="69" t="str">
        <f t="shared" si="35"/>
        <v>31919208</v>
      </c>
      <c r="O212" s="69" t="b">
        <f t="shared" si="36"/>
        <v>1</v>
      </c>
      <c r="P212" s="186" t="str">
        <f t="shared" si="32"/>
        <v>31919208</v>
      </c>
      <c r="R212" s="407" t="str">
        <f t="shared" si="37"/>
        <v>A</v>
      </c>
      <c r="S212" s="2" t="b">
        <f t="shared" si="38"/>
        <v>1</v>
      </c>
      <c r="U212" s="69" t="str">
        <f t="shared" si="39"/>
        <v>3.1.91.92.08 - CONTRIBUICÕES PREVIDENCIÁRIAS - RPPS - PESSOAL INATIVO E PENSIONISTA DO PLANO FINANCEIRO</v>
      </c>
    </row>
    <row r="213" spans="1:21" ht="30" x14ac:dyDescent="0.25">
      <c r="B213" s="188" t="s">
        <v>213</v>
      </c>
      <c r="C213" s="189" t="s">
        <v>314</v>
      </c>
      <c r="D213" s="189" t="s">
        <v>317</v>
      </c>
      <c r="E213" s="189" t="s">
        <v>263</v>
      </c>
      <c r="F213" s="189" t="s">
        <v>252</v>
      </c>
      <c r="G213" s="347" t="str">
        <f t="shared" si="33"/>
        <v>3.1.91.92.09</v>
      </c>
      <c r="H213" s="61" t="s">
        <v>102</v>
      </c>
      <c r="I213" s="202" t="str">
        <f t="shared" si="41"/>
        <v>A</v>
      </c>
      <c r="J213" s="269">
        <f t="shared" si="40"/>
        <v>5</v>
      </c>
      <c r="K213" s="470" t="s">
        <v>61</v>
      </c>
      <c r="M213" s="69" t="str">
        <f t="shared" si="34"/>
        <v>3.1.91.92.09</v>
      </c>
      <c r="N213" s="69" t="str">
        <f t="shared" si="35"/>
        <v>31919209</v>
      </c>
      <c r="O213" s="69" t="b">
        <f t="shared" si="36"/>
        <v>1</v>
      </c>
      <c r="P213" s="186" t="str">
        <f t="shared" si="32"/>
        <v>31919209</v>
      </c>
      <c r="R213" s="407" t="str">
        <f t="shared" si="37"/>
        <v>A</v>
      </c>
      <c r="S213" s="2" t="b">
        <f t="shared" si="38"/>
        <v>1</v>
      </c>
      <c r="U213" s="69" t="str">
        <f t="shared" si="39"/>
        <v>3.1.91.92.09 - ALÍQUOTA SUPLEMENTAR DE CONTRIBUIÇÃO PREVIDENCIÁRIA - PESSOAL ATIVO DO PLANO PREVIDENCIÁRIO</v>
      </c>
    </row>
    <row r="214" spans="1:21" x14ac:dyDescent="0.25">
      <c r="B214" s="188" t="s">
        <v>213</v>
      </c>
      <c r="C214" s="189" t="s">
        <v>314</v>
      </c>
      <c r="D214" s="189" t="s">
        <v>317</v>
      </c>
      <c r="E214" s="189" t="s">
        <v>263</v>
      </c>
      <c r="F214" s="189" t="s">
        <v>261</v>
      </c>
      <c r="G214" s="347" t="str">
        <f t="shared" si="33"/>
        <v>3.1.91.92.10</v>
      </c>
      <c r="H214" s="154" t="s">
        <v>103</v>
      </c>
      <c r="I214" s="208" t="str">
        <f t="shared" si="41"/>
        <v>A</v>
      </c>
      <c r="J214" s="274">
        <f t="shared" si="40"/>
        <v>5</v>
      </c>
      <c r="K214" s="470" t="s">
        <v>61</v>
      </c>
      <c r="M214" s="69" t="str">
        <f t="shared" si="34"/>
        <v>3.1.91.92.10</v>
      </c>
      <c r="N214" s="69" t="str">
        <f t="shared" si="35"/>
        <v>31919210</v>
      </c>
      <c r="O214" s="69" t="b">
        <f t="shared" si="36"/>
        <v>1</v>
      </c>
      <c r="P214" s="186" t="str">
        <f t="shared" si="32"/>
        <v>31919210</v>
      </c>
      <c r="R214" s="407" t="str">
        <f t="shared" si="37"/>
        <v>A</v>
      </c>
      <c r="S214" s="2" t="b">
        <f t="shared" si="38"/>
        <v>1</v>
      </c>
      <c r="U214" s="69" t="str">
        <f t="shared" si="39"/>
        <v>3.1.91.92.10 - ALÍQUOTA SUPLEMENTAR DE CONTRIBUIÇÃO PREVIDENCIÁRIA - PESSOAL INATIVO E PENSIONISTA DO PLANO PREVIDENCIÁRIO</v>
      </c>
    </row>
    <row r="215" spans="1:21" x14ac:dyDescent="0.25">
      <c r="B215" s="188" t="s">
        <v>213</v>
      </c>
      <c r="C215" s="189" t="s">
        <v>314</v>
      </c>
      <c r="D215" s="189" t="s">
        <v>317</v>
      </c>
      <c r="E215" s="189" t="s">
        <v>263</v>
      </c>
      <c r="F215" s="189" t="s">
        <v>253</v>
      </c>
      <c r="G215" s="347" t="str">
        <f t="shared" si="33"/>
        <v>3.1.91.92.11</v>
      </c>
      <c r="H215" s="154" t="s">
        <v>104</v>
      </c>
      <c r="I215" s="208" t="str">
        <f t="shared" si="41"/>
        <v>A</v>
      </c>
      <c r="J215" s="274">
        <f t="shared" si="40"/>
        <v>5</v>
      </c>
      <c r="K215" s="470" t="s">
        <v>61</v>
      </c>
      <c r="M215" s="69" t="str">
        <f t="shared" si="34"/>
        <v>3.1.91.92.11</v>
      </c>
      <c r="N215" s="69" t="str">
        <f t="shared" si="35"/>
        <v>31919211</v>
      </c>
      <c r="O215" s="69" t="b">
        <f t="shared" si="36"/>
        <v>1</v>
      </c>
      <c r="P215" s="186" t="str">
        <f t="shared" si="32"/>
        <v>31919211</v>
      </c>
      <c r="R215" s="407" t="str">
        <f t="shared" si="37"/>
        <v>A</v>
      </c>
      <c r="S215" s="2" t="b">
        <f t="shared" si="38"/>
        <v>1</v>
      </c>
      <c r="U215" s="69" t="str">
        <f t="shared" si="39"/>
        <v>3.1.91.92.11 - ALÍQUOTA SUPLEMENTAR DE CONTRIBUIÇÃO PREVIDENCIÁRIA - PESSOAL ATIVO DO PLANO FINANCEIRO</v>
      </c>
    </row>
    <row r="216" spans="1:21" x14ac:dyDescent="0.25">
      <c r="B216" s="188" t="s">
        <v>213</v>
      </c>
      <c r="C216" s="189" t="s">
        <v>314</v>
      </c>
      <c r="D216" s="189" t="s">
        <v>317</v>
      </c>
      <c r="E216" s="189" t="s">
        <v>263</v>
      </c>
      <c r="F216" s="189" t="s">
        <v>223</v>
      </c>
      <c r="G216" s="347" t="str">
        <f t="shared" si="33"/>
        <v>3.1.91.92.12</v>
      </c>
      <c r="H216" s="154" t="s">
        <v>105</v>
      </c>
      <c r="I216" s="208" t="str">
        <f t="shared" si="41"/>
        <v>A</v>
      </c>
      <c r="J216" s="274">
        <f t="shared" si="40"/>
        <v>5</v>
      </c>
      <c r="K216" s="470" t="s">
        <v>61</v>
      </c>
      <c r="M216" s="69" t="str">
        <f t="shared" si="34"/>
        <v>3.1.91.92.12</v>
      </c>
      <c r="N216" s="69" t="str">
        <f t="shared" si="35"/>
        <v>31919212</v>
      </c>
      <c r="O216" s="69" t="b">
        <f t="shared" si="36"/>
        <v>1</v>
      </c>
      <c r="P216" s="186" t="str">
        <f t="shared" si="32"/>
        <v>31919212</v>
      </c>
      <c r="R216" s="407" t="str">
        <f t="shared" si="37"/>
        <v>A</v>
      </c>
      <c r="S216" s="2" t="b">
        <f t="shared" si="38"/>
        <v>1</v>
      </c>
      <c r="U216" s="69" t="str">
        <f t="shared" si="39"/>
        <v>3.1.91.92.12 - ALÍQUOTA SUPLEMENTAR DE CONTRIBUIÇÃO PREVIDENCIÁRIA - PESSOAL INATIVO E PENSIONISTA DO PLANO FINANCEIRO</v>
      </c>
    </row>
    <row r="217" spans="1:21" x14ac:dyDescent="0.25">
      <c r="B217" s="188" t="s">
        <v>213</v>
      </c>
      <c r="C217" s="189" t="s">
        <v>314</v>
      </c>
      <c r="D217" s="189" t="s">
        <v>317</v>
      </c>
      <c r="E217" s="189" t="s">
        <v>263</v>
      </c>
      <c r="F217" s="189" t="s">
        <v>224</v>
      </c>
      <c r="G217" s="347" t="str">
        <f t="shared" si="33"/>
        <v>3.1.91.92.13</v>
      </c>
      <c r="H217" s="61" t="s">
        <v>651</v>
      </c>
      <c r="I217" s="202" t="str">
        <f t="shared" si="41"/>
        <v>A</v>
      </c>
      <c r="J217" s="269">
        <f t="shared" si="40"/>
        <v>5</v>
      </c>
      <c r="K217" s="470" t="s">
        <v>61</v>
      </c>
      <c r="M217" s="69" t="str">
        <f t="shared" si="34"/>
        <v>3.1.91.92.13</v>
      </c>
      <c r="N217" s="69" t="str">
        <f t="shared" si="35"/>
        <v>31919213</v>
      </c>
      <c r="O217" s="69" t="b">
        <f t="shared" si="36"/>
        <v>1</v>
      </c>
      <c r="P217" s="186" t="str">
        <f t="shared" si="32"/>
        <v>31919213</v>
      </c>
      <c r="R217" s="407" t="str">
        <f t="shared" si="37"/>
        <v>A</v>
      </c>
      <c r="S217" s="2" t="b">
        <f t="shared" si="38"/>
        <v>1</v>
      </c>
      <c r="U217" s="69" t="str">
        <f t="shared" si="39"/>
        <v>3.1.91.92.13 - DEMAIS OBRIGAÇÕES PATRONAIS</v>
      </c>
    </row>
    <row r="218" spans="1:21" x14ac:dyDescent="0.25">
      <c r="B218" s="188" t="s">
        <v>213</v>
      </c>
      <c r="C218" s="189" t="s">
        <v>314</v>
      </c>
      <c r="D218" s="189" t="s">
        <v>317</v>
      </c>
      <c r="E218" s="189" t="s">
        <v>263</v>
      </c>
      <c r="F218" s="189" t="s">
        <v>271</v>
      </c>
      <c r="G218" s="347" t="str">
        <f t="shared" si="33"/>
        <v>3.1.91.92.51</v>
      </c>
      <c r="H218" s="61" t="s">
        <v>652</v>
      </c>
      <c r="I218" s="202" t="str">
        <f t="shared" si="41"/>
        <v>A</v>
      </c>
      <c r="J218" s="269">
        <f t="shared" si="40"/>
        <v>5</v>
      </c>
      <c r="K218" s="470" t="s">
        <v>61</v>
      </c>
      <c r="M218" s="69" t="str">
        <f t="shared" si="34"/>
        <v>3.1.91.92.51</v>
      </c>
      <c r="N218" s="69" t="str">
        <f t="shared" si="35"/>
        <v>31919251</v>
      </c>
      <c r="O218" s="69" t="b">
        <f t="shared" si="36"/>
        <v>1</v>
      </c>
      <c r="P218" s="186" t="str">
        <f t="shared" si="32"/>
        <v>31919251</v>
      </c>
      <c r="R218" s="407" t="str">
        <f t="shared" si="37"/>
        <v>A</v>
      </c>
      <c r="S218" s="2" t="b">
        <f t="shared" si="38"/>
        <v>1</v>
      </c>
      <c r="U218" s="69" t="str">
        <f t="shared" si="39"/>
        <v>3.1.91.92.51 - INDENIZAÇÕES TRABALHISTAS - OBRIG PATRONAIS</v>
      </c>
    </row>
    <row r="219" spans="1:21" x14ac:dyDescent="0.25">
      <c r="B219" s="188" t="s">
        <v>213</v>
      </c>
      <c r="C219" s="189" t="s">
        <v>314</v>
      </c>
      <c r="D219" s="189" t="s">
        <v>317</v>
      </c>
      <c r="E219" s="189" t="s">
        <v>263</v>
      </c>
      <c r="F219" s="189" t="s">
        <v>317</v>
      </c>
      <c r="G219" s="347" t="str">
        <f t="shared" si="33"/>
        <v>3.1.91.92.91</v>
      </c>
      <c r="H219" s="61" t="s">
        <v>85</v>
      </c>
      <c r="I219" s="202" t="str">
        <f t="shared" si="41"/>
        <v>A</v>
      </c>
      <c r="J219" s="269">
        <f t="shared" si="40"/>
        <v>5</v>
      </c>
      <c r="K219" s="470" t="s">
        <v>61</v>
      </c>
      <c r="M219" s="69" t="str">
        <f t="shared" si="34"/>
        <v>3.1.91.92.91</v>
      </c>
      <c r="N219" s="69" t="str">
        <f t="shared" si="35"/>
        <v>31919291</v>
      </c>
      <c r="O219" s="69" t="b">
        <f t="shared" si="36"/>
        <v>1</v>
      </c>
      <c r="P219" s="186" t="str">
        <f t="shared" si="32"/>
        <v>31919291</v>
      </c>
      <c r="R219" s="407" t="str">
        <f t="shared" si="37"/>
        <v>A</v>
      </c>
      <c r="S219" s="2" t="b">
        <f t="shared" si="38"/>
        <v>1</v>
      </c>
      <c r="U219" s="69" t="str">
        <f t="shared" si="39"/>
        <v>3.1.91.92.91 - SENTENÇAS JUDICIAIS</v>
      </c>
    </row>
    <row r="220" spans="1:21" x14ac:dyDescent="0.25">
      <c r="B220" s="188" t="s">
        <v>213</v>
      </c>
      <c r="C220" s="189" t="s">
        <v>314</v>
      </c>
      <c r="D220" s="189" t="s">
        <v>317</v>
      </c>
      <c r="E220" s="189" t="s">
        <v>263</v>
      </c>
      <c r="F220" s="189" t="s">
        <v>306</v>
      </c>
      <c r="G220" s="347" t="str">
        <f t="shared" si="33"/>
        <v>3.1.91.92.96</v>
      </c>
      <c r="H220" s="61" t="s">
        <v>94</v>
      </c>
      <c r="I220" s="202" t="str">
        <f t="shared" si="41"/>
        <v>A</v>
      </c>
      <c r="J220" s="269">
        <f t="shared" si="40"/>
        <v>5</v>
      </c>
      <c r="K220" s="470" t="s">
        <v>61</v>
      </c>
      <c r="M220" s="69" t="str">
        <f t="shared" si="34"/>
        <v>3.1.91.92.96</v>
      </c>
      <c r="N220" s="69" t="str">
        <f t="shared" si="35"/>
        <v>31919296</v>
      </c>
      <c r="O220" s="69" t="b">
        <f t="shared" si="36"/>
        <v>1</v>
      </c>
      <c r="P220" s="186" t="str">
        <f t="shared" si="32"/>
        <v>31919296</v>
      </c>
      <c r="R220" s="407" t="str">
        <f t="shared" si="37"/>
        <v>A</v>
      </c>
      <c r="S220" s="2" t="b">
        <f t="shared" si="38"/>
        <v>1</v>
      </c>
      <c r="U220" s="69" t="str">
        <f t="shared" si="39"/>
        <v>3.1.91.92.96 - RESSARCIMENTO DE DESPESAS COM PESSOAL REQUISITADO</v>
      </c>
    </row>
    <row r="221" spans="1:21" x14ac:dyDescent="0.25">
      <c r="B221" s="188" t="s">
        <v>213</v>
      </c>
      <c r="C221" s="189" t="s">
        <v>314</v>
      </c>
      <c r="D221" s="189" t="s">
        <v>317</v>
      </c>
      <c r="E221" s="189" t="s">
        <v>263</v>
      </c>
      <c r="F221" s="189" t="s">
        <v>534</v>
      </c>
      <c r="G221" s="347" t="str">
        <f t="shared" si="33"/>
        <v>3.1.91.92.98</v>
      </c>
      <c r="H221" s="154" t="s">
        <v>95</v>
      </c>
      <c r="I221" s="208" t="str">
        <f t="shared" si="41"/>
        <v>A</v>
      </c>
      <c r="J221" s="274">
        <f t="shared" si="40"/>
        <v>5</v>
      </c>
      <c r="K221" s="470" t="s">
        <v>61</v>
      </c>
      <c r="M221" s="69" t="str">
        <f t="shared" si="34"/>
        <v>3.1.91.92.98</v>
      </c>
      <c r="N221" s="69" t="str">
        <f t="shared" si="35"/>
        <v>31919298</v>
      </c>
      <c r="O221" s="69" t="b">
        <f t="shared" si="36"/>
        <v>1</v>
      </c>
      <c r="P221" s="186" t="str">
        <f t="shared" si="32"/>
        <v>31919298</v>
      </c>
      <c r="R221" s="407" t="str">
        <f t="shared" si="37"/>
        <v>A</v>
      </c>
      <c r="S221" s="2" t="b">
        <f t="shared" si="38"/>
        <v>1</v>
      </c>
      <c r="U221" s="69" t="str">
        <f t="shared" si="39"/>
        <v>3.1.91.92.98 - INDENIZAÇÕES POR DEMISSÃO E COM PROGRAMAS DE INCENTIVOS À DEMISSÃO VOLUNTÁRIA - TRAB. ATIVO CIVIL</v>
      </c>
    </row>
    <row r="222" spans="1:21" x14ac:dyDescent="0.25">
      <c r="B222" s="188" t="s">
        <v>213</v>
      </c>
      <c r="C222" s="189" t="s">
        <v>314</v>
      </c>
      <c r="D222" s="189" t="s">
        <v>317</v>
      </c>
      <c r="E222" s="189" t="s">
        <v>263</v>
      </c>
      <c r="F222" s="189" t="s">
        <v>270</v>
      </c>
      <c r="G222" s="347" t="str">
        <f t="shared" si="33"/>
        <v>3.1.91.92.99</v>
      </c>
      <c r="H222" s="61" t="s">
        <v>96</v>
      </c>
      <c r="I222" s="202" t="str">
        <f t="shared" si="41"/>
        <v>A</v>
      </c>
      <c r="J222" s="269">
        <f t="shared" si="40"/>
        <v>5</v>
      </c>
      <c r="K222" s="470" t="s">
        <v>61</v>
      </c>
      <c r="M222" s="69" t="str">
        <f t="shared" si="34"/>
        <v>3.1.91.92.99</v>
      </c>
      <c r="N222" s="69" t="str">
        <f t="shared" si="35"/>
        <v>31919299</v>
      </c>
      <c r="O222" s="69" t="b">
        <f t="shared" si="36"/>
        <v>1</v>
      </c>
      <c r="P222" s="186" t="str">
        <f t="shared" si="32"/>
        <v>31919299</v>
      </c>
      <c r="R222" s="407" t="str">
        <f t="shared" si="37"/>
        <v>A</v>
      </c>
      <c r="S222" s="2" t="b">
        <f t="shared" si="38"/>
        <v>1</v>
      </c>
      <c r="U222" s="69" t="str">
        <f t="shared" si="39"/>
        <v>3.1.91.92.99 - OUTRAS DESPESAS DE EXERCICIOS ANTERIORES</v>
      </c>
    </row>
    <row r="223" spans="1:21" s="6" customFormat="1" x14ac:dyDescent="0.25">
      <c r="A223" s="158"/>
      <c r="B223" s="384" t="s">
        <v>213</v>
      </c>
      <c r="C223" s="322" t="s">
        <v>314</v>
      </c>
      <c r="D223" s="322" t="s">
        <v>317</v>
      </c>
      <c r="E223" s="322" t="s">
        <v>303</v>
      </c>
      <c r="F223" s="322" t="s">
        <v>264</v>
      </c>
      <c r="G223" s="346" t="str">
        <f t="shared" si="33"/>
        <v>3.1.91.94.00</v>
      </c>
      <c r="H223" s="56" t="s">
        <v>17</v>
      </c>
      <c r="I223" s="203" t="str">
        <f t="shared" si="41"/>
        <v>S</v>
      </c>
      <c r="J223" s="270">
        <f t="shared" si="40"/>
        <v>4</v>
      </c>
      <c r="K223" s="469" t="s">
        <v>60</v>
      </c>
      <c r="M223" s="69" t="str">
        <f t="shared" si="34"/>
        <v>3.1.91.94.00</v>
      </c>
      <c r="N223" s="69" t="str">
        <f t="shared" si="35"/>
        <v>31919400</v>
      </c>
      <c r="O223" s="69" t="b">
        <f t="shared" si="36"/>
        <v>1</v>
      </c>
      <c r="P223" s="186" t="str">
        <f t="shared" si="32"/>
        <v>31919400</v>
      </c>
      <c r="R223" s="409" t="str">
        <f t="shared" si="37"/>
        <v>S</v>
      </c>
      <c r="S223" s="6" t="b">
        <f t="shared" si="38"/>
        <v>1</v>
      </c>
      <c r="U223" s="69" t="str">
        <f t="shared" si="39"/>
        <v>3.1.91.94.00 - INDENIZAÇÕES E RESTITUIÇÕES TRABALHISTAS</v>
      </c>
    </row>
    <row r="224" spans="1:21" x14ac:dyDescent="0.25">
      <c r="B224" s="188" t="s">
        <v>213</v>
      </c>
      <c r="C224" s="189" t="s">
        <v>314</v>
      </c>
      <c r="D224" s="189" t="s">
        <v>317</v>
      </c>
      <c r="E224" s="189" t="s">
        <v>303</v>
      </c>
      <c r="F224" s="189" t="s">
        <v>271</v>
      </c>
      <c r="G224" s="347" t="str">
        <f t="shared" si="33"/>
        <v>3.1.91.94.51</v>
      </c>
      <c r="H224" s="61" t="s">
        <v>652</v>
      </c>
      <c r="I224" s="202" t="str">
        <f t="shared" si="41"/>
        <v>A</v>
      </c>
      <c r="J224" s="269">
        <f t="shared" si="40"/>
        <v>5</v>
      </c>
      <c r="K224" s="470" t="s">
        <v>61</v>
      </c>
      <c r="M224" s="69" t="str">
        <f t="shared" si="34"/>
        <v>3.1.91.94.51</v>
      </c>
      <c r="N224" s="69" t="str">
        <f t="shared" si="35"/>
        <v>31919451</v>
      </c>
      <c r="O224" s="69" t="b">
        <f t="shared" si="36"/>
        <v>1</v>
      </c>
      <c r="P224" s="186" t="str">
        <f t="shared" si="32"/>
        <v>31919451</v>
      </c>
      <c r="R224" s="407" t="str">
        <f t="shared" si="37"/>
        <v>A</v>
      </c>
      <c r="S224" s="2" t="b">
        <f t="shared" si="38"/>
        <v>1</v>
      </c>
      <c r="U224" s="69" t="str">
        <f t="shared" si="39"/>
        <v>3.1.91.94.51 - INDENIZAÇÕES TRABALHISTAS - OBRIG PATRONAIS</v>
      </c>
    </row>
    <row r="225" spans="1:21" x14ac:dyDescent="0.25">
      <c r="B225" s="188" t="s">
        <v>213</v>
      </c>
      <c r="C225" s="189" t="s">
        <v>314</v>
      </c>
      <c r="D225" s="189" t="s">
        <v>317</v>
      </c>
      <c r="E225" s="189" t="s">
        <v>303</v>
      </c>
      <c r="F225" s="189" t="s">
        <v>534</v>
      </c>
      <c r="G225" s="347" t="str">
        <f t="shared" si="33"/>
        <v>3.1.91.94.98</v>
      </c>
      <c r="H225" s="154" t="s">
        <v>95</v>
      </c>
      <c r="I225" s="208" t="str">
        <f t="shared" si="41"/>
        <v>A</v>
      </c>
      <c r="J225" s="274">
        <f t="shared" si="40"/>
        <v>5</v>
      </c>
      <c r="K225" s="470" t="s">
        <v>61</v>
      </c>
      <c r="M225" s="69" t="str">
        <f t="shared" si="34"/>
        <v>3.1.91.94.98</v>
      </c>
      <c r="N225" s="69" t="str">
        <f t="shared" si="35"/>
        <v>31919498</v>
      </c>
      <c r="O225" s="69" t="b">
        <f t="shared" si="36"/>
        <v>1</v>
      </c>
      <c r="P225" s="186" t="str">
        <f t="shared" si="32"/>
        <v>31919498</v>
      </c>
      <c r="R225" s="407" t="str">
        <f t="shared" si="37"/>
        <v>A</v>
      </c>
      <c r="S225" s="2" t="b">
        <f t="shared" si="38"/>
        <v>1</v>
      </c>
      <c r="U225" s="69" t="str">
        <f t="shared" si="39"/>
        <v>3.1.91.94.98 - INDENIZAÇÕES POR DEMISSÃO E COM PROGRAMAS DE INCENTIVOS À DEMISSÃO VOLUNTÁRIA - TRAB. ATIVO CIVIL</v>
      </c>
    </row>
    <row r="226" spans="1:21" x14ac:dyDescent="0.25">
      <c r="B226" s="188" t="s">
        <v>213</v>
      </c>
      <c r="C226" s="189" t="s">
        <v>314</v>
      </c>
      <c r="D226" s="189" t="s">
        <v>317</v>
      </c>
      <c r="E226" s="189" t="s">
        <v>303</v>
      </c>
      <c r="F226" s="189" t="s">
        <v>270</v>
      </c>
      <c r="G226" s="347" t="str">
        <f t="shared" si="33"/>
        <v>3.1.91.94.99</v>
      </c>
      <c r="H226" s="61" t="s">
        <v>107</v>
      </c>
      <c r="I226" s="202" t="str">
        <f t="shared" si="41"/>
        <v>A</v>
      </c>
      <c r="J226" s="269">
        <f t="shared" si="40"/>
        <v>5</v>
      </c>
      <c r="K226" s="470" t="s">
        <v>61</v>
      </c>
      <c r="M226" s="69" t="str">
        <f t="shared" si="34"/>
        <v>3.1.91.94.99</v>
      </c>
      <c r="N226" s="69" t="str">
        <f t="shared" si="35"/>
        <v>31919499</v>
      </c>
      <c r="O226" s="69" t="b">
        <f t="shared" si="36"/>
        <v>1</v>
      </c>
      <c r="P226" s="186" t="str">
        <f t="shared" si="32"/>
        <v>31919499</v>
      </c>
      <c r="R226" s="407" t="str">
        <f t="shared" si="37"/>
        <v>A</v>
      </c>
      <c r="S226" s="2" t="b">
        <f t="shared" si="38"/>
        <v>1</v>
      </c>
      <c r="U226" s="69" t="str">
        <f t="shared" si="39"/>
        <v>3.1.91.94.99 - OUTRAS INDENIZAÇÕES E RESTITUIÇÕES TRABALHISTAS</v>
      </c>
    </row>
    <row r="227" spans="1:21" s="6" customFormat="1" x14ac:dyDescent="0.25">
      <c r="A227" s="158"/>
      <c r="B227" s="384" t="s">
        <v>213</v>
      </c>
      <c r="C227" s="322" t="s">
        <v>314</v>
      </c>
      <c r="D227" s="322" t="s">
        <v>317</v>
      </c>
      <c r="E227" s="322" t="s">
        <v>306</v>
      </c>
      <c r="F227" s="322" t="s">
        <v>264</v>
      </c>
      <c r="G227" s="346" t="str">
        <f t="shared" si="33"/>
        <v>3.1.91.96.00</v>
      </c>
      <c r="H227" s="56" t="s">
        <v>98</v>
      </c>
      <c r="I227" s="203" t="str">
        <f t="shared" si="41"/>
        <v>S</v>
      </c>
      <c r="J227" s="270">
        <f t="shared" si="40"/>
        <v>4</v>
      </c>
      <c r="K227" s="469" t="s">
        <v>60</v>
      </c>
      <c r="M227" s="69" t="str">
        <f t="shared" si="34"/>
        <v>3.1.91.96.00</v>
      </c>
      <c r="N227" s="69" t="str">
        <f t="shared" si="35"/>
        <v>31919600</v>
      </c>
      <c r="O227" s="69" t="b">
        <f t="shared" si="36"/>
        <v>1</v>
      </c>
      <c r="P227" s="186" t="str">
        <f t="shared" si="32"/>
        <v>31919600</v>
      </c>
      <c r="R227" s="409" t="str">
        <f t="shared" si="37"/>
        <v>S</v>
      </c>
      <c r="S227" s="6" t="b">
        <f t="shared" si="38"/>
        <v>1</v>
      </c>
      <c r="U227" s="69" t="str">
        <f t="shared" si="39"/>
        <v>3.1.91.96.00 - RESSARCIMENTO DE DESPESAS DE PESSOAL REQUISITADO</v>
      </c>
    </row>
    <row r="228" spans="1:21" x14ac:dyDescent="0.25">
      <c r="B228" s="188" t="s">
        <v>213</v>
      </c>
      <c r="C228" s="189" t="s">
        <v>314</v>
      </c>
      <c r="D228" s="189" t="s">
        <v>317</v>
      </c>
      <c r="E228" s="189" t="s">
        <v>306</v>
      </c>
      <c r="F228" s="189" t="s">
        <v>251</v>
      </c>
      <c r="G228" s="347" t="str">
        <f t="shared" si="33"/>
        <v>3.1.91.96.01</v>
      </c>
      <c r="H228" s="61" t="s">
        <v>99</v>
      </c>
      <c r="I228" s="202" t="str">
        <f t="shared" si="41"/>
        <v>A</v>
      </c>
      <c r="J228" s="269">
        <f t="shared" si="40"/>
        <v>5</v>
      </c>
      <c r="K228" s="470" t="s">
        <v>61</v>
      </c>
      <c r="M228" s="69" t="str">
        <f t="shared" si="34"/>
        <v>3.1.91.96.01</v>
      </c>
      <c r="N228" s="69" t="str">
        <f t="shared" si="35"/>
        <v>31919601</v>
      </c>
      <c r="O228" s="69" t="b">
        <f t="shared" si="36"/>
        <v>1</v>
      </c>
      <c r="P228" s="186" t="str">
        <f t="shared" si="32"/>
        <v>31919601</v>
      </c>
      <c r="R228" s="407" t="str">
        <f t="shared" si="37"/>
        <v>A</v>
      </c>
      <c r="S228" s="2" t="b">
        <f t="shared" si="38"/>
        <v>1</v>
      </c>
      <c r="U228" s="69" t="str">
        <f t="shared" si="39"/>
        <v>3.1.91.96.01 - PESSOAL REQUISITADO DE OUTROS ÓRGÃOS DA MESMA ADMINISTRAÇÃO</v>
      </c>
    </row>
    <row r="229" spans="1:21" x14ac:dyDescent="0.25">
      <c r="B229" s="188" t="s">
        <v>213</v>
      </c>
      <c r="C229" s="189" t="s">
        <v>314</v>
      </c>
      <c r="D229" s="189" t="s">
        <v>317</v>
      </c>
      <c r="E229" s="189" t="s">
        <v>306</v>
      </c>
      <c r="F229" s="189" t="s">
        <v>270</v>
      </c>
      <c r="G229" s="347" t="str">
        <f t="shared" si="33"/>
        <v>3.1.91.96.99</v>
      </c>
      <c r="H229" s="61" t="s">
        <v>101</v>
      </c>
      <c r="I229" s="202" t="str">
        <f t="shared" si="41"/>
        <v>A</v>
      </c>
      <c r="J229" s="269">
        <f t="shared" si="40"/>
        <v>5</v>
      </c>
      <c r="K229" s="470" t="s">
        <v>61</v>
      </c>
      <c r="M229" s="69" t="str">
        <f t="shared" si="34"/>
        <v>3.1.91.96.99</v>
      </c>
      <c r="N229" s="69" t="str">
        <f t="shared" si="35"/>
        <v>31919699</v>
      </c>
      <c r="O229" s="69" t="b">
        <f t="shared" si="36"/>
        <v>1</v>
      </c>
      <c r="P229" s="186" t="str">
        <f t="shared" si="32"/>
        <v>31919699</v>
      </c>
      <c r="R229" s="407" t="str">
        <f t="shared" si="37"/>
        <v>A</v>
      </c>
      <c r="S229" s="2" t="b">
        <f t="shared" si="38"/>
        <v>1</v>
      </c>
      <c r="U229" s="69" t="str">
        <f t="shared" si="39"/>
        <v>3.1.91.96.99 - OUTROS RESSARCIMENTOS DE DESPESAS DE PESSOAL REQUISITADO</v>
      </c>
    </row>
    <row r="230" spans="1:21" ht="30" x14ac:dyDescent="0.25">
      <c r="B230" s="149" t="s">
        <v>213</v>
      </c>
      <c r="C230" s="150" t="s">
        <v>314</v>
      </c>
      <c r="D230" s="150" t="s">
        <v>305</v>
      </c>
      <c r="E230" s="150" t="s">
        <v>264</v>
      </c>
      <c r="F230" s="150" t="s">
        <v>264</v>
      </c>
      <c r="G230" s="340" t="str">
        <f t="shared" si="33"/>
        <v>3.1.95.00.00</v>
      </c>
      <c r="H230" s="51" t="s">
        <v>106</v>
      </c>
      <c r="I230" s="194" t="str">
        <f t="shared" si="41"/>
        <v>S</v>
      </c>
      <c r="J230" s="261">
        <f t="shared" si="40"/>
        <v>3</v>
      </c>
      <c r="K230" s="137" t="s">
        <v>57</v>
      </c>
      <c r="M230" s="69" t="str">
        <f t="shared" si="34"/>
        <v>3.1.95.00.00</v>
      </c>
      <c r="N230" s="69" t="str">
        <f t="shared" si="35"/>
        <v>31950000</v>
      </c>
      <c r="O230" s="69" t="b">
        <f t="shared" si="36"/>
        <v>1</v>
      </c>
      <c r="P230" s="186" t="str">
        <f t="shared" si="32"/>
        <v>31950000</v>
      </c>
      <c r="R230" s="407" t="str">
        <f t="shared" si="37"/>
        <v>S</v>
      </c>
      <c r="S230" s="2" t="b">
        <f t="shared" si="38"/>
        <v>1</v>
      </c>
      <c r="U230" s="69" t="str">
        <f t="shared" si="39"/>
        <v>3.1.95.00.00 - APLICAÇÃO DIRETA À CONTA DE RECURSOS DE QUE TRATAM OS §§ 1º E 2º DO ART. 24 DA LEI COMPLEMENTAR Nº 141, DE 2012.</v>
      </c>
    </row>
    <row r="231" spans="1:21" x14ac:dyDescent="0.25">
      <c r="B231" s="380" t="s">
        <v>213</v>
      </c>
      <c r="C231" s="318" t="s">
        <v>314</v>
      </c>
      <c r="D231" s="318" t="s">
        <v>305</v>
      </c>
      <c r="E231" s="318" t="s">
        <v>218</v>
      </c>
      <c r="F231" s="318" t="s">
        <v>264</v>
      </c>
      <c r="G231" s="341" t="str">
        <f t="shared" si="33"/>
        <v>3.1.95.04.00</v>
      </c>
      <c r="H231" s="46" t="s">
        <v>58</v>
      </c>
      <c r="I231" s="196" t="str">
        <f t="shared" si="41"/>
        <v>A</v>
      </c>
      <c r="J231" s="263">
        <f t="shared" si="40"/>
        <v>4</v>
      </c>
      <c r="K231" s="465" t="s">
        <v>53</v>
      </c>
      <c r="M231" s="69" t="str">
        <f t="shared" si="34"/>
        <v>3.1.95.04.00</v>
      </c>
      <c r="N231" s="69" t="str">
        <f t="shared" si="35"/>
        <v>31950400</v>
      </c>
      <c r="O231" s="69" t="b">
        <f t="shared" si="36"/>
        <v>1</v>
      </c>
      <c r="P231" s="186" t="str">
        <f t="shared" si="32"/>
        <v>31950400</v>
      </c>
      <c r="R231" s="407" t="str">
        <f t="shared" si="37"/>
        <v>A</v>
      </c>
      <c r="S231" s="2" t="b">
        <f t="shared" si="38"/>
        <v>1</v>
      </c>
      <c r="U231" s="69" t="str">
        <f t="shared" si="39"/>
        <v>3.1.95.04.00 - CONTRATAÇÃO POR TEMPO DETERMINADO</v>
      </c>
    </row>
    <row r="232" spans="1:21" x14ac:dyDescent="0.25">
      <c r="B232" s="380" t="s">
        <v>213</v>
      </c>
      <c r="C232" s="318" t="s">
        <v>314</v>
      </c>
      <c r="D232" s="318" t="s">
        <v>305</v>
      </c>
      <c r="E232" s="318" t="s">
        <v>221</v>
      </c>
      <c r="F232" s="318" t="s">
        <v>264</v>
      </c>
      <c r="G232" s="341" t="str">
        <f t="shared" si="33"/>
        <v>3.1.95.07.00</v>
      </c>
      <c r="H232" s="46" t="s">
        <v>68</v>
      </c>
      <c r="I232" s="196" t="str">
        <f t="shared" si="41"/>
        <v>A</v>
      </c>
      <c r="J232" s="263">
        <f t="shared" si="40"/>
        <v>4</v>
      </c>
      <c r="K232" s="465" t="s">
        <v>53</v>
      </c>
      <c r="M232" s="69" t="str">
        <f t="shared" si="34"/>
        <v>3.1.95.07.00</v>
      </c>
      <c r="N232" s="69" t="str">
        <f t="shared" si="35"/>
        <v>31950700</v>
      </c>
      <c r="O232" s="69" t="b">
        <f t="shared" si="36"/>
        <v>1</v>
      </c>
      <c r="P232" s="186" t="str">
        <f t="shared" si="32"/>
        <v>31950700</v>
      </c>
      <c r="R232" s="407" t="str">
        <f t="shared" si="37"/>
        <v>A</v>
      </c>
      <c r="S232" s="2" t="b">
        <f t="shared" si="38"/>
        <v>1</v>
      </c>
      <c r="U232" s="69" t="str">
        <f t="shared" si="39"/>
        <v>3.1.95.07.00 - CONTRIBUIÇÃO A ENTIDADES FECHADAS DE PREVIDÊNCIA</v>
      </c>
    </row>
    <row r="233" spans="1:21" x14ac:dyDescent="0.25">
      <c r="B233" s="380" t="s">
        <v>213</v>
      </c>
      <c r="C233" s="318" t="s">
        <v>314</v>
      </c>
      <c r="D233" s="318" t="s">
        <v>305</v>
      </c>
      <c r="E233" s="318" t="s">
        <v>253</v>
      </c>
      <c r="F233" s="318" t="s">
        <v>264</v>
      </c>
      <c r="G233" s="341" t="str">
        <f t="shared" si="33"/>
        <v>3.1.95.11.00</v>
      </c>
      <c r="H233" s="46" t="s">
        <v>69</v>
      </c>
      <c r="I233" s="196" t="str">
        <f t="shared" si="41"/>
        <v>A</v>
      </c>
      <c r="J233" s="263">
        <f t="shared" si="40"/>
        <v>4</v>
      </c>
      <c r="K233" s="465" t="s">
        <v>53</v>
      </c>
      <c r="M233" s="69" t="str">
        <f t="shared" si="34"/>
        <v>3.1.95.11.00</v>
      </c>
      <c r="N233" s="69" t="str">
        <f t="shared" si="35"/>
        <v>31951100</v>
      </c>
      <c r="O233" s="69" t="b">
        <f t="shared" si="36"/>
        <v>1</v>
      </c>
      <c r="P233" s="186" t="str">
        <f t="shared" si="32"/>
        <v>31951100</v>
      </c>
      <c r="R233" s="407" t="str">
        <f t="shared" si="37"/>
        <v>A</v>
      </c>
      <c r="S233" s="2" t="b">
        <f t="shared" si="38"/>
        <v>1</v>
      </c>
      <c r="U233" s="69" t="str">
        <f t="shared" si="39"/>
        <v>3.1.95.11.00 - VENCIMENTOS E VANTAGENS FIXAS - PESSOAL CIVIL</v>
      </c>
    </row>
    <row r="234" spans="1:21" x14ac:dyDescent="0.25">
      <c r="B234" s="380" t="s">
        <v>213</v>
      </c>
      <c r="C234" s="318" t="s">
        <v>314</v>
      </c>
      <c r="D234" s="318" t="s">
        <v>305</v>
      </c>
      <c r="E234" s="318" t="s">
        <v>224</v>
      </c>
      <c r="F234" s="318" t="s">
        <v>264</v>
      </c>
      <c r="G234" s="341" t="str">
        <f t="shared" si="33"/>
        <v>3.1.95.13.00</v>
      </c>
      <c r="H234" s="46" t="s">
        <v>77</v>
      </c>
      <c r="I234" s="196" t="str">
        <f t="shared" si="41"/>
        <v>A</v>
      </c>
      <c r="J234" s="263">
        <f t="shared" si="40"/>
        <v>4</v>
      </c>
      <c r="K234" s="465" t="s">
        <v>53</v>
      </c>
      <c r="M234" s="69" t="str">
        <f t="shared" si="34"/>
        <v>3.1.95.13.00</v>
      </c>
      <c r="N234" s="69" t="str">
        <f t="shared" si="35"/>
        <v>31951300</v>
      </c>
      <c r="O234" s="69" t="b">
        <f t="shared" si="36"/>
        <v>1</v>
      </c>
      <c r="P234" s="186" t="str">
        <f t="shared" si="32"/>
        <v>31951300</v>
      </c>
      <c r="R234" s="407" t="str">
        <f t="shared" si="37"/>
        <v>A</v>
      </c>
      <c r="S234" s="2" t="b">
        <f t="shared" si="38"/>
        <v>1</v>
      </c>
      <c r="U234" s="69" t="str">
        <f t="shared" si="39"/>
        <v>3.1.95.13.00 - OBRIGAÇÕES PATRONAIS</v>
      </c>
    </row>
    <row r="235" spans="1:21" x14ac:dyDescent="0.25">
      <c r="B235" s="380" t="s">
        <v>213</v>
      </c>
      <c r="C235" s="318" t="s">
        <v>314</v>
      </c>
      <c r="D235" s="318" t="s">
        <v>305</v>
      </c>
      <c r="E235" s="318" t="s">
        <v>255</v>
      </c>
      <c r="F235" s="318" t="s">
        <v>264</v>
      </c>
      <c r="G235" s="341" t="str">
        <f t="shared" si="33"/>
        <v>3.1.95.16.00</v>
      </c>
      <c r="H235" s="46" t="s">
        <v>80</v>
      </c>
      <c r="I235" s="196" t="str">
        <f t="shared" si="41"/>
        <v>A</v>
      </c>
      <c r="J235" s="263">
        <f t="shared" si="40"/>
        <v>4</v>
      </c>
      <c r="K235" s="465" t="s">
        <v>53</v>
      </c>
      <c r="M235" s="69" t="str">
        <f t="shared" si="34"/>
        <v>3.1.95.16.00</v>
      </c>
      <c r="N235" s="69" t="str">
        <f t="shared" si="35"/>
        <v>31951600</v>
      </c>
      <c r="O235" s="69" t="b">
        <f t="shared" si="36"/>
        <v>1</v>
      </c>
      <c r="P235" s="186" t="str">
        <f t="shared" si="32"/>
        <v>31951600</v>
      </c>
      <c r="R235" s="407" t="str">
        <f t="shared" si="37"/>
        <v>A</v>
      </c>
      <c r="S235" s="2" t="b">
        <f t="shared" si="38"/>
        <v>1</v>
      </c>
      <c r="U235" s="69" t="str">
        <f t="shared" si="39"/>
        <v>3.1.95.16.00 - OUTRAS DESPESAS VARIÁVEIS - PESSOAL CIVIL</v>
      </c>
    </row>
    <row r="236" spans="1:21" x14ac:dyDescent="0.25">
      <c r="B236" s="380" t="s">
        <v>213</v>
      </c>
      <c r="C236" s="318" t="s">
        <v>314</v>
      </c>
      <c r="D236" s="318" t="s">
        <v>305</v>
      </c>
      <c r="E236" s="318" t="s">
        <v>284</v>
      </c>
      <c r="F236" s="318" t="s">
        <v>264</v>
      </c>
      <c r="G236" s="341" t="str">
        <f t="shared" si="33"/>
        <v>3.1.95.67.00</v>
      </c>
      <c r="H236" s="46" t="s">
        <v>2</v>
      </c>
      <c r="I236" s="196" t="str">
        <f t="shared" si="41"/>
        <v>A</v>
      </c>
      <c r="J236" s="263">
        <f t="shared" si="40"/>
        <v>4</v>
      </c>
      <c r="K236" s="465" t="s">
        <v>53</v>
      </c>
      <c r="M236" s="69" t="str">
        <f t="shared" si="34"/>
        <v>3.1.95.67.00</v>
      </c>
      <c r="N236" s="69" t="str">
        <f t="shared" si="35"/>
        <v>31956700</v>
      </c>
      <c r="O236" s="69" t="b">
        <f t="shared" si="36"/>
        <v>1</v>
      </c>
      <c r="P236" s="186" t="str">
        <f t="shared" si="32"/>
        <v>31956700</v>
      </c>
      <c r="R236" s="407" t="str">
        <f t="shared" si="37"/>
        <v>A</v>
      </c>
      <c r="S236" s="2" t="b">
        <f t="shared" si="38"/>
        <v>1</v>
      </c>
      <c r="U236" s="69" t="str">
        <f t="shared" si="39"/>
        <v>3.1.95.67.00 - DEPÓSITOS COMPULSÓRIOS</v>
      </c>
    </row>
    <row r="237" spans="1:21" x14ac:dyDescent="0.25">
      <c r="B237" s="380" t="s">
        <v>213</v>
      </c>
      <c r="C237" s="318" t="s">
        <v>314</v>
      </c>
      <c r="D237" s="318" t="s">
        <v>305</v>
      </c>
      <c r="E237" s="318" t="s">
        <v>317</v>
      </c>
      <c r="F237" s="318" t="s">
        <v>264</v>
      </c>
      <c r="G237" s="341" t="str">
        <f t="shared" si="33"/>
        <v>3.1.95.91.00</v>
      </c>
      <c r="H237" s="46" t="s">
        <v>85</v>
      </c>
      <c r="I237" s="196" t="str">
        <f t="shared" si="41"/>
        <v>A</v>
      </c>
      <c r="J237" s="263">
        <f t="shared" si="40"/>
        <v>4</v>
      </c>
      <c r="K237" s="465" t="s">
        <v>53</v>
      </c>
      <c r="M237" s="69" t="str">
        <f t="shared" si="34"/>
        <v>3.1.95.91.00</v>
      </c>
      <c r="N237" s="69" t="str">
        <f t="shared" si="35"/>
        <v>31959100</v>
      </c>
      <c r="O237" s="69" t="b">
        <f t="shared" si="36"/>
        <v>1</v>
      </c>
      <c r="P237" s="186" t="str">
        <f t="shared" si="32"/>
        <v>31959100</v>
      </c>
      <c r="R237" s="407" t="str">
        <f t="shared" si="37"/>
        <v>A</v>
      </c>
      <c r="S237" s="2" t="b">
        <f t="shared" si="38"/>
        <v>1</v>
      </c>
      <c r="U237" s="69" t="str">
        <f t="shared" si="39"/>
        <v>3.1.95.91.00 - SENTENÇAS JUDICIAIS</v>
      </c>
    </row>
    <row r="238" spans="1:21" x14ac:dyDescent="0.25">
      <c r="B238" s="380" t="s">
        <v>213</v>
      </c>
      <c r="C238" s="318" t="s">
        <v>314</v>
      </c>
      <c r="D238" s="318" t="s">
        <v>305</v>
      </c>
      <c r="E238" s="318" t="s">
        <v>263</v>
      </c>
      <c r="F238" s="318" t="s">
        <v>264</v>
      </c>
      <c r="G238" s="341" t="str">
        <f t="shared" si="33"/>
        <v>3.1.95.92.00</v>
      </c>
      <c r="H238" s="46" t="s">
        <v>88</v>
      </c>
      <c r="I238" s="196" t="str">
        <f t="shared" si="41"/>
        <v>A</v>
      </c>
      <c r="J238" s="263">
        <f t="shared" si="40"/>
        <v>4</v>
      </c>
      <c r="K238" s="465" t="s">
        <v>53</v>
      </c>
      <c r="M238" s="69" t="str">
        <f t="shared" si="34"/>
        <v>3.1.95.92.00</v>
      </c>
      <c r="N238" s="69" t="str">
        <f t="shared" si="35"/>
        <v>31959200</v>
      </c>
      <c r="O238" s="69" t="b">
        <f t="shared" si="36"/>
        <v>1</v>
      </c>
      <c r="P238" s="186" t="str">
        <f t="shared" si="32"/>
        <v>31959200</v>
      </c>
      <c r="R238" s="407" t="str">
        <f t="shared" si="37"/>
        <v>A</v>
      </c>
      <c r="S238" s="2" t="b">
        <f t="shared" si="38"/>
        <v>1</v>
      </c>
      <c r="U238" s="69" t="str">
        <f t="shared" si="39"/>
        <v>3.1.95.92.00 - DESPESAS DE EXERCÍCIOS ANTERIORES</v>
      </c>
    </row>
    <row r="239" spans="1:21" s="6" customFormat="1" x14ac:dyDescent="0.25">
      <c r="A239" s="158"/>
      <c r="B239" s="384" t="s">
        <v>213</v>
      </c>
      <c r="C239" s="322" t="s">
        <v>314</v>
      </c>
      <c r="D239" s="322" t="s">
        <v>305</v>
      </c>
      <c r="E239" s="322" t="s">
        <v>303</v>
      </c>
      <c r="F239" s="322" t="s">
        <v>264</v>
      </c>
      <c r="G239" s="346" t="str">
        <f t="shared" si="33"/>
        <v>3.1.95.94.00</v>
      </c>
      <c r="H239" s="56" t="s">
        <v>17</v>
      </c>
      <c r="I239" s="203" t="str">
        <f t="shared" si="41"/>
        <v>S</v>
      </c>
      <c r="J239" s="270">
        <f t="shared" si="40"/>
        <v>4</v>
      </c>
      <c r="K239" s="469" t="s">
        <v>60</v>
      </c>
      <c r="M239" s="69" t="str">
        <f t="shared" si="34"/>
        <v>3.1.95.94.00</v>
      </c>
      <c r="N239" s="69" t="str">
        <f t="shared" si="35"/>
        <v>31959400</v>
      </c>
      <c r="O239" s="69" t="b">
        <f t="shared" si="36"/>
        <v>1</v>
      </c>
      <c r="P239" s="186" t="str">
        <f t="shared" si="32"/>
        <v>31959400</v>
      </c>
      <c r="R239" s="409" t="str">
        <f t="shared" si="37"/>
        <v>S</v>
      </c>
      <c r="S239" s="6" t="b">
        <f t="shared" si="38"/>
        <v>1</v>
      </c>
      <c r="U239" s="69" t="str">
        <f t="shared" si="39"/>
        <v>3.1.95.94.00 - INDENIZAÇÕES E RESTITUIÇÕES TRABALHISTAS</v>
      </c>
    </row>
    <row r="240" spans="1:21" x14ac:dyDescent="0.25">
      <c r="B240" s="188" t="s">
        <v>213</v>
      </c>
      <c r="C240" s="189" t="s">
        <v>314</v>
      </c>
      <c r="D240" s="189" t="s">
        <v>305</v>
      </c>
      <c r="E240" s="189" t="s">
        <v>303</v>
      </c>
      <c r="F240" s="189" t="s">
        <v>534</v>
      </c>
      <c r="G240" s="347" t="str">
        <f t="shared" si="33"/>
        <v>3.1.95.94.98</v>
      </c>
      <c r="H240" s="154" t="s">
        <v>95</v>
      </c>
      <c r="I240" s="208" t="str">
        <f t="shared" si="41"/>
        <v>A</v>
      </c>
      <c r="J240" s="274">
        <f t="shared" si="40"/>
        <v>5</v>
      </c>
      <c r="K240" s="470" t="s">
        <v>61</v>
      </c>
      <c r="M240" s="69" t="str">
        <f t="shared" si="34"/>
        <v>3.1.95.94.98</v>
      </c>
      <c r="N240" s="69" t="str">
        <f t="shared" si="35"/>
        <v>31959498</v>
      </c>
      <c r="O240" s="69" t="b">
        <f t="shared" si="36"/>
        <v>1</v>
      </c>
      <c r="P240" s="186" t="str">
        <f t="shared" si="32"/>
        <v>31959498</v>
      </c>
      <c r="R240" s="407" t="str">
        <f t="shared" si="37"/>
        <v>A</v>
      </c>
      <c r="S240" s="2" t="b">
        <f t="shared" si="38"/>
        <v>1</v>
      </c>
      <c r="U240" s="69" t="str">
        <f t="shared" si="39"/>
        <v>3.1.95.94.98 - INDENIZAÇÕES POR DEMISSÃO E COM PROGRAMAS DE INCENTIVOS À DEMISSÃO VOLUNTÁRIA - TRAB. ATIVO CIVIL</v>
      </c>
    </row>
    <row r="241" spans="1:21" x14ac:dyDescent="0.25">
      <c r="B241" s="188" t="s">
        <v>213</v>
      </c>
      <c r="C241" s="189" t="s">
        <v>314</v>
      </c>
      <c r="D241" s="189" t="s">
        <v>305</v>
      </c>
      <c r="E241" s="189" t="s">
        <v>303</v>
      </c>
      <c r="F241" s="189" t="s">
        <v>270</v>
      </c>
      <c r="G241" s="347" t="str">
        <f t="shared" si="33"/>
        <v>3.1.95.94.99</v>
      </c>
      <c r="H241" s="61" t="s">
        <v>107</v>
      </c>
      <c r="I241" s="202" t="str">
        <f t="shared" si="41"/>
        <v>A</v>
      </c>
      <c r="J241" s="269">
        <f t="shared" si="40"/>
        <v>5</v>
      </c>
      <c r="K241" s="470" t="s">
        <v>61</v>
      </c>
      <c r="M241" s="69" t="str">
        <f t="shared" si="34"/>
        <v>3.1.95.94.99</v>
      </c>
      <c r="N241" s="69" t="str">
        <f t="shared" si="35"/>
        <v>31959499</v>
      </c>
      <c r="O241" s="69" t="b">
        <f t="shared" si="36"/>
        <v>1</v>
      </c>
      <c r="P241" s="186" t="str">
        <f t="shared" si="32"/>
        <v>31959499</v>
      </c>
      <c r="R241" s="407" t="str">
        <f t="shared" si="37"/>
        <v>A</v>
      </c>
      <c r="S241" s="2" t="b">
        <f t="shared" si="38"/>
        <v>1</v>
      </c>
      <c r="U241" s="69" t="str">
        <f t="shared" si="39"/>
        <v>3.1.95.94.99 - OUTRAS INDENIZAÇÕES E RESTITUIÇÕES TRABALHISTAS</v>
      </c>
    </row>
    <row r="242" spans="1:21" x14ac:dyDescent="0.25">
      <c r="B242" s="380" t="s">
        <v>213</v>
      </c>
      <c r="C242" s="318" t="s">
        <v>314</v>
      </c>
      <c r="D242" s="318" t="s">
        <v>305</v>
      </c>
      <c r="E242" s="318" t="s">
        <v>306</v>
      </c>
      <c r="F242" s="318" t="s">
        <v>264</v>
      </c>
      <c r="G242" s="341" t="str">
        <f t="shared" si="33"/>
        <v>3.1.95.96.00</v>
      </c>
      <c r="H242" s="46" t="s">
        <v>98</v>
      </c>
      <c r="I242" s="196" t="str">
        <f t="shared" si="41"/>
        <v>A</v>
      </c>
      <c r="J242" s="263">
        <f t="shared" si="40"/>
        <v>4</v>
      </c>
      <c r="K242" s="465" t="s">
        <v>53</v>
      </c>
      <c r="M242" s="69" t="str">
        <f t="shared" si="34"/>
        <v>3.1.95.96.00</v>
      </c>
      <c r="N242" s="69" t="str">
        <f t="shared" si="35"/>
        <v>31959600</v>
      </c>
      <c r="O242" s="69" t="b">
        <f t="shared" si="36"/>
        <v>1</v>
      </c>
      <c r="P242" s="186" t="str">
        <f t="shared" si="32"/>
        <v>31959600</v>
      </c>
      <c r="R242" s="407" t="str">
        <f t="shared" si="37"/>
        <v>A</v>
      </c>
      <c r="S242" s="2" t="b">
        <f t="shared" si="38"/>
        <v>1</v>
      </c>
      <c r="U242" s="69" t="str">
        <f t="shared" si="39"/>
        <v>3.1.95.96.00 - RESSARCIMENTO DE DESPESAS DE PESSOAL REQUISITADO</v>
      </c>
    </row>
    <row r="243" spans="1:21" s="6" customFormat="1" x14ac:dyDescent="0.25">
      <c r="A243" s="158"/>
      <c r="B243" s="149" t="s">
        <v>213</v>
      </c>
      <c r="C243" s="150" t="s">
        <v>314</v>
      </c>
      <c r="D243" s="150" t="s">
        <v>306</v>
      </c>
      <c r="E243" s="150" t="s">
        <v>264</v>
      </c>
      <c r="F243" s="150" t="s">
        <v>264</v>
      </c>
      <c r="G243" s="340" t="str">
        <f t="shared" si="33"/>
        <v>3.1.96.00.00</v>
      </c>
      <c r="H243" s="51" t="s">
        <v>108</v>
      </c>
      <c r="I243" s="194" t="str">
        <f t="shared" si="41"/>
        <v>S</v>
      </c>
      <c r="J243" s="261">
        <f t="shared" si="40"/>
        <v>3</v>
      </c>
      <c r="K243" s="137" t="s">
        <v>57</v>
      </c>
      <c r="M243" s="69" t="str">
        <f t="shared" si="34"/>
        <v>3.1.96.00.00</v>
      </c>
      <c r="N243" s="69" t="str">
        <f t="shared" si="35"/>
        <v>31960000</v>
      </c>
      <c r="O243" s="69" t="b">
        <f t="shared" si="36"/>
        <v>1</v>
      </c>
      <c r="P243" s="186" t="str">
        <f t="shared" si="32"/>
        <v>31960000</v>
      </c>
      <c r="R243" s="409" t="str">
        <f t="shared" si="37"/>
        <v>S</v>
      </c>
      <c r="S243" s="6" t="b">
        <f t="shared" si="38"/>
        <v>1</v>
      </c>
      <c r="U243" s="69" t="str">
        <f t="shared" si="39"/>
        <v>3.1.96.00.00 - APLICAÇÃO DIRETA À CONTA DE RECURSOS DE QUE TRATA O ART. 25 DA LEI COMPLEMENTAR Nº 141, DE 2012.</v>
      </c>
    </row>
    <row r="244" spans="1:21" x14ac:dyDescent="0.25">
      <c r="B244" s="380" t="s">
        <v>213</v>
      </c>
      <c r="C244" s="318" t="s">
        <v>314</v>
      </c>
      <c r="D244" s="318" t="s">
        <v>306</v>
      </c>
      <c r="E244" s="318" t="s">
        <v>218</v>
      </c>
      <c r="F244" s="318" t="s">
        <v>264</v>
      </c>
      <c r="G244" s="341" t="str">
        <f t="shared" si="33"/>
        <v>3.1.96.04.00</v>
      </c>
      <c r="H244" s="46" t="s">
        <v>58</v>
      </c>
      <c r="I244" s="196" t="str">
        <f t="shared" si="41"/>
        <v>A</v>
      </c>
      <c r="J244" s="263">
        <f t="shared" si="40"/>
        <v>4</v>
      </c>
      <c r="K244" s="465" t="s">
        <v>53</v>
      </c>
      <c r="M244" s="69" t="str">
        <f t="shared" si="34"/>
        <v>3.1.96.04.00</v>
      </c>
      <c r="N244" s="69" t="str">
        <f t="shared" si="35"/>
        <v>31960400</v>
      </c>
      <c r="O244" s="69" t="b">
        <f t="shared" si="36"/>
        <v>1</v>
      </c>
      <c r="P244" s="186" t="str">
        <f t="shared" si="32"/>
        <v>31960400</v>
      </c>
      <c r="R244" s="407" t="str">
        <f t="shared" si="37"/>
        <v>A</v>
      </c>
      <c r="S244" s="2" t="b">
        <f t="shared" si="38"/>
        <v>1</v>
      </c>
      <c r="U244" s="69" t="str">
        <f t="shared" si="39"/>
        <v>3.1.96.04.00 - CONTRATAÇÃO POR TEMPO DETERMINADO</v>
      </c>
    </row>
    <row r="245" spans="1:21" x14ac:dyDescent="0.25">
      <c r="B245" s="380" t="s">
        <v>213</v>
      </c>
      <c r="C245" s="318" t="s">
        <v>314</v>
      </c>
      <c r="D245" s="318" t="s">
        <v>306</v>
      </c>
      <c r="E245" s="318" t="s">
        <v>221</v>
      </c>
      <c r="F245" s="318" t="s">
        <v>264</v>
      </c>
      <c r="G245" s="341" t="str">
        <f t="shared" si="33"/>
        <v>3.1.96.07.00</v>
      </c>
      <c r="H245" s="46" t="s">
        <v>68</v>
      </c>
      <c r="I245" s="196" t="str">
        <f t="shared" si="41"/>
        <v>A</v>
      </c>
      <c r="J245" s="263">
        <f t="shared" si="40"/>
        <v>4</v>
      </c>
      <c r="K245" s="465" t="s">
        <v>53</v>
      </c>
      <c r="M245" s="69" t="str">
        <f t="shared" si="34"/>
        <v>3.1.96.07.00</v>
      </c>
      <c r="N245" s="69" t="str">
        <f t="shared" si="35"/>
        <v>31960700</v>
      </c>
      <c r="O245" s="69" t="b">
        <f t="shared" si="36"/>
        <v>1</v>
      </c>
      <c r="P245" s="186" t="str">
        <f t="shared" si="32"/>
        <v>31960700</v>
      </c>
      <c r="R245" s="407" t="str">
        <f t="shared" si="37"/>
        <v>A</v>
      </c>
      <c r="S245" s="2" t="b">
        <f t="shared" si="38"/>
        <v>1</v>
      </c>
      <c r="U245" s="69" t="str">
        <f t="shared" si="39"/>
        <v>3.1.96.07.00 - CONTRIBUIÇÃO A ENTIDADES FECHADAS DE PREVIDÊNCIA</v>
      </c>
    </row>
    <row r="246" spans="1:21" x14ac:dyDescent="0.25">
      <c r="B246" s="380" t="s">
        <v>213</v>
      </c>
      <c r="C246" s="318" t="s">
        <v>314</v>
      </c>
      <c r="D246" s="318" t="s">
        <v>306</v>
      </c>
      <c r="E246" s="318" t="s">
        <v>253</v>
      </c>
      <c r="F246" s="318" t="s">
        <v>264</v>
      </c>
      <c r="G246" s="341" t="str">
        <f t="shared" si="33"/>
        <v>3.1.96.11.00</v>
      </c>
      <c r="H246" s="46" t="s">
        <v>69</v>
      </c>
      <c r="I246" s="196" t="str">
        <f t="shared" si="41"/>
        <v>A</v>
      </c>
      <c r="J246" s="263">
        <f t="shared" si="40"/>
        <v>4</v>
      </c>
      <c r="K246" s="465" t="s">
        <v>53</v>
      </c>
      <c r="M246" s="69" t="str">
        <f t="shared" si="34"/>
        <v>3.1.96.11.00</v>
      </c>
      <c r="N246" s="69" t="str">
        <f t="shared" si="35"/>
        <v>31961100</v>
      </c>
      <c r="O246" s="69" t="b">
        <f t="shared" si="36"/>
        <v>1</v>
      </c>
      <c r="P246" s="186" t="str">
        <f t="shared" si="32"/>
        <v>31961100</v>
      </c>
      <c r="R246" s="407" t="str">
        <f t="shared" si="37"/>
        <v>A</v>
      </c>
      <c r="S246" s="2" t="b">
        <f t="shared" si="38"/>
        <v>1</v>
      </c>
      <c r="U246" s="69" t="str">
        <f t="shared" si="39"/>
        <v>3.1.96.11.00 - VENCIMENTOS E VANTAGENS FIXAS - PESSOAL CIVIL</v>
      </c>
    </row>
    <row r="247" spans="1:21" x14ac:dyDescent="0.25">
      <c r="B247" s="380" t="s">
        <v>213</v>
      </c>
      <c r="C247" s="318" t="s">
        <v>314</v>
      </c>
      <c r="D247" s="318" t="s">
        <v>306</v>
      </c>
      <c r="E247" s="318" t="s">
        <v>224</v>
      </c>
      <c r="F247" s="318" t="s">
        <v>264</v>
      </c>
      <c r="G247" s="341" t="str">
        <f t="shared" si="33"/>
        <v>3.1.96.13.00</v>
      </c>
      <c r="H247" s="46" t="s">
        <v>77</v>
      </c>
      <c r="I247" s="196" t="str">
        <f t="shared" si="41"/>
        <v>A</v>
      </c>
      <c r="J247" s="263">
        <f t="shared" si="40"/>
        <v>4</v>
      </c>
      <c r="K247" s="465" t="s">
        <v>53</v>
      </c>
      <c r="M247" s="69" t="str">
        <f t="shared" si="34"/>
        <v>3.1.96.13.00</v>
      </c>
      <c r="N247" s="69" t="str">
        <f t="shared" si="35"/>
        <v>31961300</v>
      </c>
      <c r="O247" s="69" t="b">
        <f t="shared" si="36"/>
        <v>1</v>
      </c>
      <c r="P247" s="186" t="str">
        <f t="shared" si="32"/>
        <v>31961300</v>
      </c>
      <c r="R247" s="407" t="str">
        <f t="shared" si="37"/>
        <v>A</v>
      </c>
      <c r="S247" s="2" t="b">
        <f t="shared" si="38"/>
        <v>1</v>
      </c>
      <c r="U247" s="69" t="str">
        <f t="shared" si="39"/>
        <v>3.1.96.13.00 - OBRIGAÇÕES PATRONAIS</v>
      </c>
    </row>
    <row r="248" spans="1:21" x14ac:dyDescent="0.25">
      <c r="B248" s="380" t="s">
        <v>213</v>
      </c>
      <c r="C248" s="318" t="s">
        <v>314</v>
      </c>
      <c r="D248" s="318" t="s">
        <v>306</v>
      </c>
      <c r="E248" s="318" t="s">
        <v>255</v>
      </c>
      <c r="F248" s="318" t="s">
        <v>264</v>
      </c>
      <c r="G248" s="341" t="str">
        <f t="shared" si="33"/>
        <v>3.1.96.16.00</v>
      </c>
      <c r="H248" s="46" t="s">
        <v>80</v>
      </c>
      <c r="I248" s="196" t="str">
        <f t="shared" si="41"/>
        <v>A</v>
      </c>
      <c r="J248" s="263">
        <f t="shared" si="40"/>
        <v>4</v>
      </c>
      <c r="K248" s="465" t="s">
        <v>53</v>
      </c>
      <c r="M248" s="69" t="str">
        <f t="shared" si="34"/>
        <v>3.1.96.16.00</v>
      </c>
      <c r="N248" s="69" t="str">
        <f t="shared" si="35"/>
        <v>31961600</v>
      </c>
      <c r="O248" s="69" t="b">
        <f t="shared" si="36"/>
        <v>1</v>
      </c>
      <c r="P248" s="186" t="str">
        <f t="shared" si="32"/>
        <v>31961600</v>
      </c>
      <c r="R248" s="407" t="str">
        <f t="shared" si="37"/>
        <v>A</v>
      </c>
      <c r="S248" s="2" t="b">
        <f t="shared" si="38"/>
        <v>1</v>
      </c>
      <c r="U248" s="69" t="str">
        <f t="shared" si="39"/>
        <v>3.1.96.16.00 - OUTRAS DESPESAS VARIÁVEIS - PESSOAL CIVIL</v>
      </c>
    </row>
    <row r="249" spans="1:21" x14ac:dyDescent="0.25">
      <c r="B249" s="380" t="s">
        <v>213</v>
      </c>
      <c r="C249" s="318" t="s">
        <v>314</v>
      </c>
      <c r="D249" s="318" t="s">
        <v>306</v>
      </c>
      <c r="E249" s="318" t="s">
        <v>284</v>
      </c>
      <c r="F249" s="318" t="s">
        <v>264</v>
      </c>
      <c r="G249" s="341" t="str">
        <f t="shared" si="33"/>
        <v>3.1.96.67.00</v>
      </c>
      <c r="H249" s="46" t="s">
        <v>2</v>
      </c>
      <c r="I249" s="196" t="str">
        <f t="shared" si="41"/>
        <v>A</v>
      </c>
      <c r="J249" s="263">
        <f t="shared" si="40"/>
        <v>4</v>
      </c>
      <c r="K249" s="465" t="s">
        <v>53</v>
      </c>
      <c r="M249" s="69" t="str">
        <f t="shared" si="34"/>
        <v>3.1.96.67.00</v>
      </c>
      <c r="N249" s="69" t="str">
        <f t="shared" si="35"/>
        <v>31966700</v>
      </c>
      <c r="O249" s="69" t="b">
        <f t="shared" si="36"/>
        <v>1</v>
      </c>
      <c r="P249" s="186" t="str">
        <f t="shared" si="32"/>
        <v>31966700</v>
      </c>
      <c r="R249" s="407" t="str">
        <f t="shared" si="37"/>
        <v>A</v>
      </c>
      <c r="S249" s="2" t="b">
        <f t="shared" si="38"/>
        <v>1</v>
      </c>
      <c r="U249" s="69" t="str">
        <f t="shared" si="39"/>
        <v>3.1.96.67.00 - DEPÓSITOS COMPULSÓRIOS</v>
      </c>
    </row>
    <row r="250" spans="1:21" x14ac:dyDescent="0.25">
      <c r="B250" s="380" t="s">
        <v>213</v>
      </c>
      <c r="C250" s="318" t="s">
        <v>314</v>
      </c>
      <c r="D250" s="318" t="s">
        <v>306</v>
      </c>
      <c r="E250" s="318" t="s">
        <v>317</v>
      </c>
      <c r="F250" s="318" t="s">
        <v>264</v>
      </c>
      <c r="G250" s="341" t="str">
        <f t="shared" si="33"/>
        <v>3.1.96.91.00</v>
      </c>
      <c r="H250" s="46" t="s">
        <v>85</v>
      </c>
      <c r="I250" s="196" t="str">
        <f t="shared" si="41"/>
        <v>A</v>
      </c>
      <c r="J250" s="263">
        <f t="shared" si="40"/>
        <v>4</v>
      </c>
      <c r="K250" s="465" t="s">
        <v>53</v>
      </c>
      <c r="M250" s="69" t="str">
        <f t="shared" si="34"/>
        <v>3.1.96.91.00</v>
      </c>
      <c r="N250" s="69" t="str">
        <f t="shared" si="35"/>
        <v>31969100</v>
      </c>
      <c r="O250" s="69" t="b">
        <f t="shared" si="36"/>
        <v>1</v>
      </c>
      <c r="P250" s="186" t="str">
        <f t="shared" si="32"/>
        <v>31969100</v>
      </c>
      <c r="R250" s="407" t="str">
        <f t="shared" si="37"/>
        <v>A</v>
      </c>
      <c r="S250" s="2" t="b">
        <f t="shared" si="38"/>
        <v>1</v>
      </c>
      <c r="U250" s="69" t="str">
        <f t="shared" si="39"/>
        <v>3.1.96.91.00 - SENTENÇAS JUDICIAIS</v>
      </c>
    </row>
    <row r="251" spans="1:21" x14ac:dyDescent="0.25">
      <c r="B251" s="380" t="s">
        <v>213</v>
      </c>
      <c r="C251" s="318" t="s">
        <v>314</v>
      </c>
      <c r="D251" s="318" t="s">
        <v>306</v>
      </c>
      <c r="E251" s="318" t="s">
        <v>263</v>
      </c>
      <c r="F251" s="318" t="s">
        <v>264</v>
      </c>
      <c r="G251" s="341" t="str">
        <f t="shared" si="33"/>
        <v>3.1.96.92.00</v>
      </c>
      <c r="H251" s="46" t="s">
        <v>88</v>
      </c>
      <c r="I251" s="196" t="str">
        <f t="shared" si="41"/>
        <v>A</v>
      </c>
      <c r="J251" s="263">
        <f t="shared" si="40"/>
        <v>4</v>
      </c>
      <c r="K251" s="465" t="s">
        <v>53</v>
      </c>
      <c r="M251" s="69" t="str">
        <f t="shared" si="34"/>
        <v>3.1.96.92.00</v>
      </c>
      <c r="N251" s="69" t="str">
        <f t="shared" si="35"/>
        <v>31969200</v>
      </c>
      <c r="O251" s="69" t="b">
        <f t="shared" si="36"/>
        <v>1</v>
      </c>
      <c r="P251" s="186" t="str">
        <f t="shared" si="32"/>
        <v>31969200</v>
      </c>
      <c r="R251" s="407" t="str">
        <f t="shared" si="37"/>
        <v>A</v>
      </c>
      <c r="S251" s="2" t="b">
        <f t="shared" si="38"/>
        <v>1</v>
      </c>
      <c r="U251" s="69" t="str">
        <f t="shared" si="39"/>
        <v>3.1.96.92.00 - DESPESAS DE EXERCÍCIOS ANTERIORES</v>
      </c>
    </row>
    <row r="252" spans="1:21" s="6" customFormat="1" x14ac:dyDescent="0.25">
      <c r="A252" s="158"/>
      <c r="B252" s="384" t="s">
        <v>213</v>
      </c>
      <c r="C252" s="322" t="s">
        <v>314</v>
      </c>
      <c r="D252" s="322" t="s">
        <v>306</v>
      </c>
      <c r="E252" s="322" t="s">
        <v>303</v>
      </c>
      <c r="F252" s="322" t="s">
        <v>264</v>
      </c>
      <c r="G252" s="346" t="str">
        <f t="shared" si="33"/>
        <v>3.1.96.94.00</v>
      </c>
      <c r="H252" s="56" t="s">
        <v>17</v>
      </c>
      <c r="I252" s="203" t="str">
        <f t="shared" si="41"/>
        <v>S</v>
      </c>
      <c r="J252" s="270">
        <f t="shared" si="40"/>
        <v>4</v>
      </c>
      <c r="K252" s="469" t="s">
        <v>60</v>
      </c>
      <c r="M252" s="69" t="str">
        <f t="shared" si="34"/>
        <v>3.1.96.94.00</v>
      </c>
      <c r="N252" s="69" t="str">
        <f t="shared" si="35"/>
        <v>31969400</v>
      </c>
      <c r="O252" s="69" t="b">
        <f t="shared" si="36"/>
        <v>1</v>
      </c>
      <c r="P252" s="186" t="str">
        <f t="shared" si="32"/>
        <v>31969400</v>
      </c>
      <c r="R252" s="409" t="str">
        <f t="shared" si="37"/>
        <v>S</v>
      </c>
      <c r="S252" s="6" t="b">
        <f t="shared" si="38"/>
        <v>1</v>
      </c>
      <c r="U252" s="69" t="str">
        <f t="shared" si="39"/>
        <v>3.1.96.94.00 - INDENIZAÇÕES E RESTITUIÇÕES TRABALHISTAS</v>
      </c>
    </row>
    <row r="253" spans="1:21" x14ac:dyDescent="0.25">
      <c r="B253" s="188" t="s">
        <v>213</v>
      </c>
      <c r="C253" s="189" t="s">
        <v>314</v>
      </c>
      <c r="D253" s="189" t="s">
        <v>306</v>
      </c>
      <c r="E253" s="189" t="s">
        <v>303</v>
      </c>
      <c r="F253" s="189" t="s">
        <v>534</v>
      </c>
      <c r="G253" s="347" t="str">
        <f t="shared" si="33"/>
        <v>3.1.96.94.98</v>
      </c>
      <c r="H253" s="154" t="s">
        <v>95</v>
      </c>
      <c r="I253" s="208" t="str">
        <f t="shared" si="41"/>
        <v>A</v>
      </c>
      <c r="J253" s="274">
        <f t="shared" si="40"/>
        <v>5</v>
      </c>
      <c r="K253" s="470" t="s">
        <v>61</v>
      </c>
      <c r="M253" s="69" t="str">
        <f t="shared" si="34"/>
        <v>3.1.96.94.98</v>
      </c>
      <c r="N253" s="69" t="str">
        <f t="shared" si="35"/>
        <v>31969498</v>
      </c>
      <c r="O253" s="69" t="b">
        <f t="shared" si="36"/>
        <v>1</v>
      </c>
      <c r="P253" s="186" t="str">
        <f t="shared" si="32"/>
        <v>31969498</v>
      </c>
      <c r="R253" s="407" t="str">
        <f t="shared" si="37"/>
        <v>A</v>
      </c>
      <c r="S253" s="2" t="b">
        <f t="shared" si="38"/>
        <v>1</v>
      </c>
      <c r="U253" s="69" t="str">
        <f t="shared" si="39"/>
        <v>3.1.96.94.98 - INDENIZAÇÕES POR DEMISSÃO E COM PROGRAMAS DE INCENTIVOS À DEMISSÃO VOLUNTÁRIA - TRAB. ATIVO CIVIL</v>
      </c>
    </row>
    <row r="254" spans="1:21" x14ac:dyDescent="0.25">
      <c r="B254" s="188" t="s">
        <v>213</v>
      </c>
      <c r="C254" s="189" t="s">
        <v>314</v>
      </c>
      <c r="D254" s="189" t="s">
        <v>306</v>
      </c>
      <c r="E254" s="189" t="s">
        <v>303</v>
      </c>
      <c r="F254" s="189" t="s">
        <v>270</v>
      </c>
      <c r="G254" s="347" t="str">
        <f t="shared" si="33"/>
        <v>3.1.96.94.99</v>
      </c>
      <c r="H254" s="61" t="s">
        <v>107</v>
      </c>
      <c r="I254" s="202" t="str">
        <f t="shared" si="41"/>
        <v>A</v>
      </c>
      <c r="J254" s="269">
        <f t="shared" si="40"/>
        <v>5</v>
      </c>
      <c r="K254" s="470" t="s">
        <v>61</v>
      </c>
      <c r="M254" s="69" t="str">
        <f t="shared" si="34"/>
        <v>3.1.96.94.99</v>
      </c>
      <c r="N254" s="69" t="str">
        <f t="shared" si="35"/>
        <v>31969499</v>
      </c>
      <c r="O254" s="69" t="b">
        <f t="shared" si="36"/>
        <v>1</v>
      </c>
      <c r="P254" s="186" t="str">
        <f t="shared" si="32"/>
        <v>31969499</v>
      </c>
      <c r="R254" s="407" t="str">
        <f t="shared" si="37"/>
        <v>A</v>
      </c>
      <c r="S254" s="2" t="b">
        <f t="shared" si="38"/>
        <v>1</v>
      </c>
      <c r="U254" s="69" t="str">
        <f t="shared" si="39"/>
        <v>3.1.96.94.99 - OUTRAS INDENIZAÇÕES E RESTITUIÇÕES TRABALHISTAS</v>
      </c>
    </row>
    <row r="255" spans="1:21" x14ac:dyDescent="0.25">
      <c r="B255" s="380" t="s">
        <v>213</v>
      </c>
      <c r="C255" s="318" t="s">
        <v>314</v>
      </c>
      <c r="D255" s="318" t="s">
        <v>306</v>
      </c>
      <c r="E255" s="318" t="s">
        <v>306</v>
      </c>
      <c r="F255" s="318" t="s">
        <v>264</v>
      </c>
      <c r="G255" s="341" t="str">
        <f t="shared" si="33"/>
        <v>3.1.96.96.00</v>
      </c>
      <c r="H255" s="46" t="s">
        <v>98</v>
      </c>
      <c r="I255" s="196" t="str">
        <f t="shared" si="41"/>
        <v>A</v>
      </c>
      <c r="J255" s="263">
        <f t="shared" si="40"/>
        <v>4</v>
      </c>
      <c r="K255" s="465" t="s">
        <v>53</v>
      </c>
      <c r="M255" s="69" t="str">
        <f t="shared" si="34"/>
        <v>3.1.96.96.00</v>
      </c>
      <c r="N255" s="69" t="str">
        <f t="shared" si="35"/>
        <v>31969600</v>
      </c>
      <c r="O255" s="69" t="b">
        <f t="shared" si="36"/>
        <v>1</v>
      </c>
      <c r="P255" s="186" t="str">
        <f t="shared" si="32"/>
        <v>31969600</v>
      </c>
      <c r="R255" s="407" t="str">
        <f t="shared" si="37"/>
        <v>A</v>
      </c>
      <c r="S255" s="2" t="b">
        <f t="shared" si="38"/>
        <v>1</v>
      </c>
      <c r="U255" s="69" t="str">
        <f t="shared" si="39"/>
        <v>3.1.96.96.00 - RESSARCIMENTO DE DESPESAS DE PESSOAL REQUISITADO</v>
      </c>
    </row>
    <row r="256" spans="1:21" s="6" customFormat="1" x14ac:dyDescent="0.25">
      <c r="A256" s="158"/>
      <c r="B256" s="387" t="s">
        <v>213</v>
      </c>
      <c r="C256" s="323" t="s">
        <v>315</v>
      </c>
      <c r="D256" s="323" t="s">
        <v>264</v>
      </c>
      <c r="E256" s="323" t="s">
        <v>264</v>
      </c>
      <c r="F256" s="323" t="s">
        <v>264</v>
      </c>
      <c r="G256" s="351" t="str">
        <f t="shared" si="33"/>
        <v>3.2.00.00.00</v>
      </c>
      <c r="H256" s="76" t="s">
        <v>109</v>
      </c>
      <c r="I256" s="209" t="str">
        <f t="shared" si="41"/>
        <v>S</v>
      </c>
      <c r="J256" s="275">
        <f t="shared" si="40"/>
        <v>2</v>
      </c>
      <c r="K256" s="464" t="s">
        <v>50</v>
      </c>
      <c r="M256" s="69" t="str">
        <f t="shared" si="34"/>
        <v>3.2.00.00.00</v>
      </c>
      <c r="N256" s="69" t="str">
        <f t="shared" si="35"/>
        <v>32000000</v>
      </c>
      <c r="O256" s="69" t="b">
        <f t="shared" si="36"/>
        <v>1</v>
      </c>
      <c r="P256" s="186" t="str">
        <f t="shared" si="32"/>
        <v>32000000</v>
      </c>
      <c r="R256" s="409" t="str">
        <f t="shared" si="37"/>
        <v>S</v>
      </c>
      <c r="S256" s="6" t="b">
        <f t="shared" si="38"/>
        <v>1</v>
      </c>
      <c r="U256" s="69" t="str">
        <f t="shared" si="39"/>
        <v>3.2.00.00.00 - JUROS E ENCARGOS DA DÍVIDA</v>
      </c>
    </row>
    <row r="257" spans="1:21" s="6" customFormat="1" x14ac:dyDescent="0.25">
      <c r="A257" s="158"/>
      <c r="B257" s="381" t="s">
        <v>213</v>
      </c>
      <c r="C257" s="319" t="s">
        <v>315</v>
      </c>
      <c r="D257" s="319" t="s">
        <v>288</v>
      </c>
      <c r="E257" s="319" t="s">
        <v>264</v>
      </c>
      <c r="F257" s="319" t="s">
        <v>264</v>
      </c>
      <c r="G257" s="342" t="str">
        <f t="shared" si="33"/>
        <v>3.2.71.00.00</v>
      </c>
      <c r="H257" s="70" t="s">
        <v>550</v>
      </c>
      <c r="I257" s="197" t="str">
        <f t="shared" si="41"/>
        <v>S</v>
      </c>
      <c r="J257" s="264">
        <f t="shared" si="40"/>
        <v>3</v>
      </c>
      <c r="K257" s="137" t="s">
        <v>57</v>
      </c>
      <c r="M257" s="69" t="str">
        <f t="shared" si="34"/>
        <v>3.2.71.00.00</v>
      </c>
      <c r="N257" s="69" t="str">
        <f t="shared" si="35"/>
        <v>32710000</v>
      </c>
      <c r="O257" s="69" t="b">
        <f t="shared" si="36"/>
        <v>1</v>
      </c>
      <c r="P257" s="186" t="str">
        <f t="shared" si="32"/>
        <v>32710000</v>
      </c>
      <c r="R257" s="409" t="str">
        <f t="shared" si="37"/>
        <v>S</v>
      </c>
      <c r="S257" s="6" t="b">
        <f t="shared" si="38"/>
        <v>1</v>
      </c>
      <c r="U257" s="69" t="str">
        <f t="shared" si="39"/>
        <v>3.2.71.00.00 - TRANSFERÊNCIAS A CONSÓRCIOS PÚBLICOS MEDIANTE CONTRATO DE RATEIO</v>
      </c>
    </row>
    <row r="258" spans="1:21" s="62" customFormat="1" x14ac:dyDescent="0.25">
      <c r="A258" s="158"/>
      <c r="B258" s="134">
        <v>3</v>
      </c>
      <c r="C258" s="110" t="s">
        <v>315</v>
      </c>
      <c r="D258" s="110" t="s">
        <v>288</v>
      </c>
      <c r="E258" s="110" t="s">
        <v>287</v>
      </c>
      <c r="F258" s="110" t="s">
        <v>264</v>
      </c>
      <c r="G258" s="343" t="str">
        <f t="shared" si="33"/>
        <v>3.2.71.70.00</v>
      </c>
      <c r="H258" s="111" t="s">
        <v>346</v>
      </c>
      <c r="I258" s="198" t="str">
        <f t="shared" si="41"/>
        <v>A</v>
      </c>
      <c r="J258" s="265">
        <f t="shared" si="40"/>
        <v>4</v>
      </c>
      <c r="K258" s="467" t="s">
        <v>316</v>
      </c>
      <c r="M258" s="69" t="str">
        <f t="shared" si="34"/>
        <v>3.2.71.70.00</v>
      </c>
      <c r="N258" s="69" t="str">
        <f t="shared" si="35"/>
        <v>32717000</v>
      </c>
      <c r="O258" s="69" t="b">
        <f t="shared" si="36"/>
        <v>1</v>
      </c>
      <c r="P258" s="186" t="str">
        <f t="shared" si="32"/>
        <v>32717000</v>
      </c>
      <c r="R258" s="409" t="str">
        <f t="shared" si="37"/>
        <v>A</v>
      </c>
      <c r="S258" s="62" t="b">
        <f t="shared" si="38"/>
        <v>1</v>
      </c>
      <c r="U258" s="69" t="str">
        <f t="shared" si="39"/>
        <v>3.2.71.70.00 - RATEIO PELA PARTICIPAÇÃO EM CONSÓRCIO PÚBLICO</v>
      </c>
    </row>
    <row r="259" spans="1:21" s="6" customFormat="1" ht="30" x14ac:dyDescent="0.25">
      <c r="A259" s="158"/>
      <c r="B259" s="388" t="s">
        <v>213</v>
      </c>
      <c r="C259" s="324" t="s">
        <v>315</v>
      </c>
      <c r="D259" s="324" t="s">
        <v>290</v>
      </c>
      <c r="E259" s="324" t="s">
        <v>264</v>
      </c>
      <c r="F259" s="324" t="s">
        <v>264</v>
      </c>
      <c r="G259" s="352" t="str">
        <f t="shared" si="33"/>
        <v>3.2.73.00.00</v>
      </c>
      <c r="H259" s="88" t="s">
        <v>55</v>
      </c>
      <c r="I259" s="210" t="str">
        <f t="shared" si="41"/>
        <v>S</v>
      </c>
      <c r="J259" s="276">
        <f t="shared" si="40"/>
        <v>3</v>
      </c>
      <c r="K259" s="468" t="s">
        <v>57</v>
      </c>
      <c r="M259" s="69" t="str">
        <f t="shared" si="34"/>
        <v>3.2.73.00.00</v>
      </c>
      <c r="N259" s="69" t="str">
        <f t="shared" si="35"/>
        <v>32730000</v>
      </c>
      <c r="O259" s="69" t="b">
        <f t="shared" si="36"/>
        <v>1</v>
      </c>
      <c r="P259" s="186" t="str">
        <f t="shared" si="32"/>
        <v>32730000</v>
      </c>
      <c r="R259" s="409" t="str">
        <f t="shared" si="37"/>
        <v>S</v>
      </c>
      <c r="S259" s="6" t="b">
        <f t="shared" si="38"/>
        <v>1</v>
      </c>
      <c r="U259" s="69" t="str">
        <f t="shared" si="39"/>
        <v>3.2.73.00.00 - TRANSFERÊNCIAS A CONSÓRCIOS PÚBLICOS MEDIANTE CONTRATO DE RATEIO À CONTA DE RECURSOS DE QUE TRATAM OS §§ 1º E 2º DO ART. 24 DA LEI COMPLEMENTAR Nº 141, DE 2012.</v>
      </c>
    </row>
    <row r="260" spans="1:21" s="62" customFormat="1" x14ac:dyDescent="0.25">
      <c r="A260" s="158"/>
      <c r="B260" s="134">
        <v>3</v>
      </c>
      <c r="C260" s="110" t="s">
        <v>315</v>
      </c>
      <c r="D260" s="110" t="s">
        <v>290</v>
      </c>
      <c r="E260" s="110" t="s">
        <v>287</v>
      </c>
      <c r="F260" s="110" t="s">
        <v>264</v>
      </c>
      <c r="G260" s="343" t="str">
        <f t="shared" si="33"/>
        <v>3.2.73.70.00</v>
      </c>
      <c r="H260" s="111" t="s">
        <v>346</v>
      </c>
      <c r="I260" s="211" t="str">
        <f t="shared" si="41"/>
        <v>A</v>
      </c>
      <c r="J260" s="277">
        <f t="shared" si="40"/>
        <v>4</v>
      </c>
      <c r="K260" s="475" t="s">
        <v>316</v>
      </c>
      <c r="M260" s="69" t="str">
        <f t="shared" si="34"/>
        <v>3.2.73.70.00</v>
      </c>
      <c r="N260" s="69" t="str">
        <f t="shared" si="35"/>
        <v>32737000</v>
      </c>
      <c r="O260" s="69" t="b">
        <f t="shared" si="36"/>
        <v>1</v>
      </c>
      <c r="P260" s="186" t="str">
        <f t="shared" si="32"/>
        <v>32737000</v>
      </c>
      <c r="R260" s="409" t="str">
        <f t="shared" si="37"/>
        <v>A</v>
      </c>
      <c r="S260" s="62" t="b">
        <f t="shared" si="38"/>
        <v>1</v>
      </c>
      <c r="U260" s="69" t="str">
        <f t="shared" si="39"/>
        <v>3.2.73.70.00 - RATEIO PELA PARTICIPAÇÃO EM CONSÓRCIO PÚBLICO</v>
      </c>
    </row>
    <row r="261" spans="1:21" s="62" customFormat="1" x14ac:dyDescent="0.25">
      <c r="A261" s="158"/>
      <c r="B261" s="134">
        <v>3</v>
      </c>
      <c r="C261" s="110" t="s">
        <v>315</v>
      </c>
      <c r="D261" s="110" t="s">
        <v>290</v>
      </c>
      <c r="E261" s="110" t="s">
        <v>263</v>
      </c>
      <c r="F261" s="110" t="s">
        <v>264</v>
      </c>
      <c r="G261" s="343" t="str">
        <f t="shared" si="33"/>
        <v>3.2.73.92.00</v>
      </c>
      <c r="H261" s="111" t="s">
        <v>88</v>
      </c>
      <c r="I261" s="211" t="str">
        <f t="shared" si="41"/>
        <v>A</v>
      </c>
      <c r="J261" s="277">
        <f t="shared" si="40"/>
        <v>4</v>
      </c>
      <c r="K261" s="475" t="s">
        <v>316</v>
      </c>
      <c r="M261" s="69" t="str">
        <f t="shared" si="34"/>
        <v>3.2.73.92.00</v>
      </c>
      <c r="N261" s="69" t="str">
        <f t="shared" si="35"/>
        <v>32739200</v>
      </c>
      <c r="O261" s="69" t="b">
        <f t="shared" si="36"/>
        <v>1</v>
      </c>
      <c r="P261" s="186" t="str">
        <f t="shared" si="32"/>
        <v>32739200</v>
      </c>
      <c r="R261" s="409" t="str">
        <f t="shared" si="37"/>
        <v>A</v>
      </c>
      <c r="S261" s="62" t="b">
        <f t="shared" si="38"/>
        <v>1</v>
      </c>
      <c r="U261" s="69" t="str">
        <f t="shared" si="39"/>
        <v>3.2.73.92.00 - DESPESAS DE EXERCÍCIOS ANTERIORES</v>
      </c>
    </row>
    <row r="262" spans="1:21" s="6" customFormat="1" ht="30" x14ac:dyDescent="0.25">
      <c r="A262" s="158"/>
      <c r="B262" s="382" t="s">
        <v>213</v>
      </c>
      <c r="C262" s="320" t="s">
        <v>315</v>
      </c>
      <c r="D262" s="320" t="s">
        <v>291</v>
      </c>
      <c r="E262" s="320" t="s">
        <v>264</v>
      </c>
      <c r="F262" s="320" t="s">
        <v>264</v>
      </c>
      <c r="G262" s="344" t="str">
        <f t="shared" si="33"/>
        <v>3.2.74.00.00</v>
      </c>
      <c r="H262" s="86" t="s">
        <v>56</v>
      </c>
      <c r="I262" s="199" t="str">
        <f t="shared" si="41"/>
        <v>S</v>
      </c>
      <c r="J262" s="266">
        <f t="shared" si="40"/>
        <v>3</v>
      </c>
      <c r="K262" s="468" t="s">
        <v>57</v>
      </c>
      <c r="M262" s="69" t="str">
        <f t="shared" si="34"/>
        <v>3.2.74.00.00</v>
      </c>
      <c r="N262" s="69" t="str">
        <f t="shared" si="35"/>
        <v>32740000</v>
      </c>
      <c r="O262" s="69" t="b">
        <f t="shared" si="36"/>
        <v>1</v>
      </c>
      <c r="P262" s="186" t="str">
        <f t="shared" si="32"/>
        <v>32740000</v>
      </c>
      <c r="R262" s="409" t="str">
        <f t="shared" si="37"/>
        <v>S</v>
      </c>
      <c r="S262" s="6" t="b">
        <f t="shared" si="38"/>
        <v>1</v>
      </c>
      <c r="U262" s="69" t="str">
        <f t="shared" si="39"/>
        <v>3.2.74.00.00 - TRANSFERÊNCIAS A CONSÓRCIOS PÚBLICOS MEDIANTE CONTRATO DE RATEIO À CONTA DE RECURSOS DE QUE TRATA O ART. 25 DA LEI COMPLEMENTAR Nº 141, DE 2012.</v>
      </c>
    </row>
    <row r="263" spans="1:21" s="62" customFormat="1" x14ac:dyDescent="0.25">
      <c r="A263" s="158"/>
      <c r="B263" s="134">
        <v>3</v>
      </c>
      <c r="C263" s="110" t="s">
        <v>315</v>
      </c>
      <c r="D263" s="110" t="s">
        <v>291</v>
      </c>
      <c r="E263" s="110" t="s">
        <v>287</v>
      </c>
      <c r="F263" s="110" t="s">
        <v>264</v>
      </c>
      <c r="G263" s="343" t="str">
        <f t="shared" si="33"/>
        <v>3.2.74.70.00</v>
      </c>
      <c r="H263" s="111" t="s">
        <v>346</v>
      </c>
      <c r="I263" s="211" t="str">
        <f t="shared" si="41"/>
        <v>A</v>
      </c>
      <c r="J263" s="277">
        <f t="shared" si="40"/>
        <v>4</v>
      </c>
      <c r="K263" s="475" t="s">
        <v>316</v>
      </c>
      <c r="M263" s="69" t="str">
        <f t="shared" si="34"/>
        <v>3.2.74.70.00</v>
      </c>
      <c r="N263" s="69" t="str">
        <f t="shared" si="35"/>
        <v>32747000</v>
      </c>
      <c r="O263" s="69" t="b">
        <f t="shared" si="36"/>
        <v>1</v>
      </c>
      <c r="P263" s="186" t="str">
        <f t="shared" si="32"/>
        <v>32747000</v>
      </c>
      <c r="R263" s="409" t="str">
        <f t="shared" si="37"/>
        <v>A</v>
      </c>
      <c r="S263" s="62" t="b">
        <f t="shared" si="38"/>
        <v>1</v>
      </c>
      <c r="U263" s="69" t="str">
        <f t="shared" si="39"/>
        <v>3.2.74.70.00 - RATEIO PELA PARTICIPAÇÃO EM CONSÓRCIO PÚBLICO</v>
      </c>
    </row>
    <row r="264" spans="1:21" s="62" customFormat="1" x14ac:dyDescent="0.25">
      <c r="A264" s="158"/>
      <c r="B264" s="134">
        <v>3</v>
      </c>
      <c r="C264" s="110" t="s">
        <v>315</v>
      </c>
      <c r="D264" s="110" t="s">
        <v>291</v>
      </c>
      <c r="E264" s="110" t="s">
        <v>263</v>
      </c>
      <c r="F264" s="110" t="s">
        <v>264</v>
      </c>
      <c r="G264" s="343" t="str">
        <f t="shared" si="33"/>
        <v>3.2.74.92.00</v>
      </c>
      <c r="H264" s="111" t="s">
        <v>88</v>
      </c>
      <c r="I264" s="211" t="str">
        <f t="shared" si="41"/>
        <v>A</v>
      </c>
      <c r="J264" s="277">
        <f t="shared" si="40"/>
        <v>4</v>
      </c>
      <c r="K264" s="475" t="s">
        <v>316</v>
      </c>
      <c r="M264" s="69" t="str">
        <f t="shared" si="34"/>
        <v>3.2.74.92.00</v>
      </c>
      <c r="N264" s="69" t="str">
        <f t="shared" si="35"/>
        <v>32749200</v>
      </c>
      <c r="O264" s="69" t="b">
        <f t="shared" si="36"/>
        <v>1</v>
      </c>
      <c r="P264" s="186" t="str">
        <f t="shared" si="32"/>
        <v>32749200</v>
      </c>
      <c r="R264" s="409" t="str">
        <f t="shared" si="37"/>
        <v>A</v>
      </c>
      <c r="S264" s="62" t="b">
        <f t="shared" si="38"/>
        <v>1</v>
      </c>
      <c r="U264" s="69" t="str">
        <f t="shared" si="39"/>
        <v>3.2.74.92.00 - DESPESAS DE EXERCÍCIOS ANTERIORES</v>
      </c>
    </row>
    <row r="265" spans="1:21" s="6" customFormat="1" x14ac:dyDescent="0.25">
      <c r="A265" s="158"/>
      <c r="B265" s="149" t="s">
        <v>213</v>
      </c>
      <c r="C265" s="150" t="s">
        <v>315</v>
      </c>
      <c r="D265" s="150" t="s">
        <v>214</v>
      </c>
      <c r="E265" s="150" t="s">
        <v>264</v>
      </c>
      <c r="F265" s="150" t="s">
        <v>264</v>
      </c>
      <c r="G265" s="340" t="str">
        <f t="shared" si="33"/>
        <v>3.2.90.00.00</v>
      </c>
      <c r="H265" s="51" t="s">
        <v>59</v>
      </c>
      <c r="I265" s="194" t="str">
        <f t="shared" si="41"/>
        <v>S</v>
      </c>
      <c r="J265" s="261">
        <f t="shared" si="40"/>
        <v>3</v>
      </c>
      <c r="K265" s="137" t="s">
        <v>57</v>
      </c>
      <c r="M265" s="69" t="str">
        <f t="shared" si="34"/>
        <v>3.2.90.00.00</v>
      </c>
      <c r="N265" s="69" t="str">
        <f t="shared" si="35"/>
        <v>32900000</v>
      </c>
      <c r="O265" s="69" t="b">
        <f t="shared" si="36"/>
        <v>1</v>
      </c>
      <c r="P265" s="186" t="str">
        <f t="shared" si="32"/>
        <v>32900000</v>
      </c>
      <c r="R265" s="409" t="str">
        <f t="shared" si="37"/>
        <v>S</v>
      </c>
      <c r="S265" s="6" t="b">
        <f t="shared" si="38"/>
        <v>1</v>
      </c>
      <c r="U265" s="69" t="str">
        <f t="shared" si="39"/>
        <v>3.2.90.00.00 - APLICAÇÕES DIRETAS</v>
      </c>
    </row>
    <row r="266" spans="1:21" s="6" customFormat="1" x14ac:dyDescent="0.25">
      <c r="A266" s="158"/>
      <c r="B266" s="384" t="s">
        <v>213</v>
      </c>
      <c r="C266" s="322" t="s">
        <v>315</v>
      </c>
      <c r="D266" s="322" t="s">
        <v>214</v>
      </c>
      <c r="E266" s="322" t="s">
        <v>257</v>
      </c>
      <c r="F266" s="322" t="s">
        <v>264</v>
      </c>
      <c r="G266" s="346" t="str">
        <f t="shared" si="33"/>
        <v>3.2.90.21.00</v>
      </c>
      <c r="H266" s="56" t="s">
        <v>110</v>
      </c>
      <c r="I266" s="203" t="str">
        <f t="shared" si="41"/>
        <v>S</v>
      </c>
      <c r="J266" s="270">
        <f t="shared" si="40"/>
        <v>4</v>
      </c>
      <c r="K266" s="469" t="s">
        <v>60</v>
      </c>
      <c r="M266" s="69" t="str">
        <f t="shared" si="34"/>
        <v>3.2.90.21.00</v>
      </c>
      <c r="N266" s="69" t="str">
        <f t="shared" si="35"/>
        <v>32902100</v>
      </c>
      <c r="O266" s="69" t="b">
        <f t="shared" si="36"/>
        <v>1</v>
      </c>
      <c r="P266" s="186" t="str">
        <f t="shared" ref="P266:P329" si="42">TRIM(SUBSTITUTE(TEXT(G266,"00000000"),".",""))</f>
        <v>32902100</v>
      </c>
      <c r="R266" s="409" t="str">
        <f t="shared" si="37"/>
        <v>S</v>
      </c>
      <c r="S266" s="6" t="b">
        <f t="shared" si="38"/>
        <v>1</v>
      </c>
      <c r="U266" s="69" t="str">
        <f t="shared" si="39"/>
        <v>3.2.90.21.00 - JUROS SOBRE A DÍVIDA POR CONTRATO</v>
      </c>
    </row>
    <row r="267" spans="1:21" x14ac:dyDescent="0.25">
      <c r="B267" s="188" t="s">
        <v>213</v>
      </c>
      <c r="C267" s="189" t="s">
        <v>315</v>
      </c>
      <c r="D267" s="189" t="s">
        <v>214</v>
      </c>
      <c r="E267" s="189" t="s">
        <v>257</v>
      </c>
      <c r="F267" s="189" t="s">
        <v>251</v>
      </c>
      <c r="G267" s="347" t="str">
        <f t="shared" ref="G267:G330" si="43">B267&amp;"."&amp;C267&amp;"."&amp;D267&amp;"."&amp;E267&amp;"."&amp;F267</f>
        <v>3.2.90.21.01</v>
      </c>
      <c r="H267" s="61" t="s">
        <v>111</v>
      </c>
      <c r="I267" s="202" t="str">
        <f t="shared" si="41"/>
        <v>A</v>
      </c>
      <c r="J267" s="269">
        <f t="shared" si="40"/>
        <v>5</v>
      </c>
      <c r="K267" s="470" t="s">
        <v>61</v>
      </c>
      <c r="M267" s="69" t="str">
        <f t="shared" ref="M267:M330" si="44">B267&amp;"."&amp;C267&amp;"."&amp;D267&amp;"."&amp;E267&amp;"."&amp;F267</f>
        <v>3.2.90.21.01</v>
      </c>
      <c r="N267" s="69" t="str">
        <f t="shared" ref="N267:N330" si="45">SUBSTITUTE(M267,".","")</f>
        <v>32902101</v>
      </c>
      <c r="O267" s="69" t="b">
        <f t="shared" ref="O267:O330" si="46">N267=P267</f>
        <v>1</v>
      </c>
      <c r="P267" s="186" t="str">
        <f t="shared" si="42"/>
        <v>32902101</v>
      </c>
      <c r="R267" s="407" t="str">
        <f t="shared" ref="R267:R330" si="47">IF(IFERROR(SEARCH("Último",K267),0)&gt;0,"A","S")</f>
        <v>A</v>
      </c>
      <c r="S267" s="2" t="b">
        <f t="shared" ref="S267:S330" si="48">R267=I267</f>
        <v>1</v>
      </c>
      <c r="U267" s="69" t="str">
        <f t="shared" ref="U267:U330" si="49">G267&amp;" - "&amp;H267</f>
        <v>3.2.90.21.01 - JUROS DA DIVIDA CONTRATUAL</v>
      </c>
    </row>
    <row r="268" spans="1:21" x14ac:dyDescent="0.25">
      <c r="B268" s="188" t="s">
        <v>213</v>
      </c>
      <c r="C268" s="189" t="s">
        <v>315</v>
      </c>
      <c r="D268" s="189" t="s">
        <v>214</v>
      </c>
      <c r="E268" s="189" t="s">
        <v>257</v>
      </c>
      <c r="F268" s="189" t="s">
        <v>216</v>
      </c>
      <c r="G268" s="347" t="str">
        <f t="shared" si="43"/>
        <v>3.2.90.21.02</v>
      </c>
      <c r="H268" s="61" t="s">
        <v>653</v>
      </c>
      <c r="I268" s="202" t="str">
        <f t="shared" si="41"/>
        <v>A</v>
      </c>
      <c r="J268" s="269">
        <f t="shared" si="40"/>
        <v>5</v>
      </c>
      <c r="K268" s="470" t="s">
        <v>61</v>
      </c>
      <c r="M268" s="69" t="str">
        <f t="shared" si="44"/>
        <v>3.2.90.21.02</v>
      </c>
      <c r="N268" s="69" t="str">
        <f t="shared" si="45"/>
        <v>32902102</v>
      </c>
      <c r="O268" s="69" t="b">
        <f t="shared" si="46"/>
        <v>1</v>
      </c>
      <c r="P268" s="186" t="str">
        <f t="shared" si="42"/>
        <v>32902102</v>
      </c>
      <c r="R268" s="407" t="str">
        <f t="shared" si="47"/>
        <v>A</v>
      </c>
      <c r="S268" s="2" t="b">
        <f t="shared" si="48"/>
        <v>1</v>
      </c>
      <c r="U268" s="69" t="str">
        <f t="shared" si="49"/>
        <v>3.2.90.21.02 - VARIAÇÃO CAMBIAL JUROS DA DIVIDA CONTRATUAL</v>
      </c>
    </row>
    <row r="269" spans="1:21" x14ac:dyDescent="0.25">
      <c r="B269" s="188" t="s">
        <v>213</v>
      </c>
      <c r="C269" s="189" t="s">
        <v>315</v>
      </c>
      <c r="D269" s="189" t="s">
        <v>214</v>
      </c>
      <c r="E269" s="189" t="s">
        <v>257</v>
      </c>
      <c r="F269" s="189" t="s">
        <v>270</v>
      </c>
      <c r="G269" s="347" t="str">
        <f t="shared" si="43"/>
        <v>3.2.90.21.99</v>
      </c>
      <c r="H269" s="61" t="s">
        <v>112</v>
      </c>
      <c r="I269" s="202" t="str">
        <f t="shared" si="41"/>
        <v>A</v>
      </c>
      <c r="J269" s="269">
        <f t="shared" ref="J269:J332" si="50">IF( (VALUE(F269) &gt; 0), 5,IF( (VALUE(E269) &gt; 0), 4,IF( (VALUE(D269) &gt; 0), 3,IF( (VALUE(C269) &gt; 0), 2,1))))</f>
        <v>5</v>
      </c>
      <c r="K269" s="470" t="s">
        <v>61</v>
      </c>
      <c r="M269" s="69" t="str">
        <f t="shared" si="44"/>
        <v>3.2.90.21.99</v>
      </c>
      <c r="N269" s="69" t="str">
        <f t="shared" si="45"/>
        <v>32902199</v>
      </c>
      <c r="O269" s="69" t="b">
        <f t="shared" si="46"/>
        <v>1</v>
      </c>
      <c r="P269" s="186" t="str">
        <f t="shared" si="42"/>
        <v>32902199</v>
      </c>
      <c r="R269" s="407" t="str">
        <f t="shared" si="47"/>
        <v>A</v>
      </c>
      <c r="S269" s="2" t="b">
        <f t="shared" si="48"/>
        <v>1</v>
      </c>
      <c r="U269" s="69" t="str">
        <f t="shared" si="49"/>
        <v>3.2.90.21.99 - OUTROS JUROS DA DIVIDA CONTRATADA</v>
      </c>
    </row>
    <row r="270" spans="1:21" s="6" customFormat="1" x14ac:dyDescent="0.25">
      <c r="A270" s="158"/>
      <c r="B270" s="384" t="s">
        <v>213</v>
      </c>
      <c r="C270" s="322" t="s">
        <v>315</v>
      </c>
      <c r="D270" s="322" t="s">
        <v>214</v>
      </c>
      <c r="E270" s="322" t="s">
        <v>258</v>
      </c>
      <c r="F270" s="322" t="s">
        <v>264</v>
      </c>
      <c r="G270" s="346" t="str">
        <f t="shared" si="43"/>
        <v>3.2.90.22.00</v>
      </c>
      <c r="H270" s="56" t="s">
        <v>113</v>
      </c>
      <c r="I270" s="203" t="str">
        <f t="shared" si="41"/>
        <v>S</v>
      </c>
      <c r="J270" s="270">
        <f t="shared" si="50"/>
        <v>4</v>
      </c>
      <c r="K270" s="469" t="s">
        <v>60</v>
      </c>
      <c r="M270" s="69" t="str">
        <f t="shared" si="44"/>
        <v>3.2.90.22.00</v>
      </c>
      <c r="N270" s="69" t="str">
        <f t="shared" si="45"/>
        <v>32902200</v>
      </c>
      <c r="O270" s="69" t="b">
        <f t="shared" si="46"/>
        <v>1</v>
      </c>
      <c r="P270" s="186" t="str">
        <f t="shared" si="42"/>
        <v>32902200</v>
      </c>
      <c r="R270" s="409" t="str">
        <f t="shared" si="47"/>
        <v>S</v>
      </c>
      <c r="S270" s="6" t="b">
        <f t="shared" si="48"/>
        <v>1</v>
      </c>
      <c r="U270" s="69" t="str">
        <f t="shared" si="49"/>
        <v>3.2.90.22.00 - OUTROS ENCARGOS SOBRE A DÍVIDA POR CONTRATO</v>
      </c>
    </row>
    <row r="271" spans="1:21" x14ac:dyDescent="0.25">
      <c r="B271" s="188" t="s">
        <v>213</v>
      </c>
      <c r="C271" s="189" t="s">
        <v>315</v>
      </c>
      <c r="D271" s="189" t="s">
        <v>214</v>
      </c>
      <c r="E271" s="189" t="s">
        <v>258</v>
      </c>
      <c r="F271" s="189" t="s">
        <v>251</v>
      </c>
      <c r="G271" s="347" t="str">
        <f t="shared" si="43"/>
        <v>3.2.90.22.01</v>
      </c>
      <c r="H271" s="61" t="s">
        <v>114</v>
      </c>
      <c r="I271" s="202" t="str">
        <f t="shared" si="41"/>
        <v>A</v>
      </c>
      <c r="J271" s="269">
        <f t="shared" si="50"/>
        <v>5</v>
      </c>
      <c r="K271" s="470" t="s">
        <v>61</v>
      </c>
      <c r="M271" s="69" t="str">
        <f t="shared" si="44"/>
        <v>3.2.90.22.01</v>
      </c>
      <c r="N271" s="69" t="str">
        <f t="shared" si="45"/>
        <v>32902201</v>
      </c>
      <c r="O271" s="69" t="b">
        <f t="shared" si="46"/>
        <v>1</v>
      </c>
      <c r="P271" s="186" t="str">
        <f t="shared" si="42"/>
        <v>32902201</v>
      </c>
      <c r="R271" s="407" t="str">
        <f t="shared" si="47"/>
        <v>A</v>
      </c>
      <c r="S271" s="2" t="b">
        <f t="shared" si="48"/>
        <v>1</v>
      </c>
      <c r="U271" s="69" t="str">
        <f t="shared" si="49"/>
        <v>3.2.90.22.01 - ENCARGOS DA DIVIDA CONTRATUAL</v>
      </c>
    </row>
    <row r="272" spans="1:21" x14ac:dyDescent="0.25">
      <c r="B272" s="188" t="s">
        <v>213</v>
      </c>
      <c r="C272" s="189" t="s">
        <v>315</v>
      </c>
      <c r="D272" s="189" t="s">
        <v>214</v>
      </c>
      <c r="E272" s="189" t="s">
        <v>258</v>
      </c>
      <c r="F272" s="189" t="s">
        <v>216</v>
      </c>
      <c r="G272" s="347" t="str">
        <f t="shared" si="43"/>
        <v>3.2.90.22.02</v>
      </c>
      <c r="H272" s="61" t="s">
        <v>654</v>
      </c>
      <c r="I272" s="202" t="str">
        <f t="shared" si="41"/>
        <v>A</v>
      </c>
      <c r="J272" s="269">
        <f t="shared" si="50"/>
        <v>5</v>
      </c>
      <c r="K272" s="470" t="s">
        <v>61</v>
      </c>
      <c r="M272" s="69" t="str">
        <f t="shared" si="44"/>
        <v>3.2.90.22.02</v>
      </c>
      <c r="N272" s="69" t="str">
        <f t="shared" si="45"/>
        <v>32902202</v>
      </c>
      <c r="O272" s="69" t="b">
        <f t="shared" si="46"/>
        <v>1</v>
      </c>
      <c r="P272" s="186" t="str">
        <f t="shared" si="42"/>
        <v>32902202</v>
      </c>
      <c r="R272" s="407" t="str">
        <f t="shared" si="47"/>
        <v>A</v>
      </c>
      <c r="S272" s="2" t="b">
        <f t="shared" si="48"/>
        <v>1</v>
      </c>
      <c r="U272" s="69" t="str">
        <f t="shared" si="49"/>
        <v>3.2.90.22.02 - VARIAÇÃO CAMBIAL ENCARGOS DIVIDA CONTRATUAL</v>
      </c>
    </row>
    <row r="273" spans="1:21" x14ac:dyDescent="0.25">
      <c r="B273" s="188" t="s">
        <v>213</v>
      </c>
      <c r="C273" s="189" t="s">
        <v>315</v>
      </c>
      <c r="D273" s="189" t="s">
        <v>214</v>
      </c>
      <c r="E273" s="189" t="s">
        <v>258</v>
      </c>
      <c r="F273" s="189" t="s">
        <v>270</v>
      </c>
      <c r="G273" s="347" t="str">
        <f t="shared" si="43"/>
        <v>3.2.90.22.99</v>
      </c>
      <c r="H273" s="61" t="s">
        <v>115</v>
      </c>
      <c r="I273" s="202" t="str">
        <f t="shared" si="41"/>
        <v>A</v>
      </c>
      <c r="J273" s="269">
        <f t="shared" si="50"/>
        <v>5</v>
      </c>
      <c r="K273" s="470" t="s">
        <v>61</v>
      </c>
      <c r="M273" s="69" t="str">
        <f t="shared" si="44"/>
        <v>3.2.90.22.99</v>
      </c>
      <c r="N273" s="69" t="str">
        <f t="shared" si="45"/>
        <v>32902299</v>
      </c>
      <c r="O273" s="69" t="b">
        <f t="shared" si="46"/>
        <v>1</v>
      </c>
      <c r="P273" s="186" t="str">
        <f t="shared" si="42"/>
        <v>32902299</v>
      </c>
      <c r="R273" s="407" t="str">
        <f t="shared" si="47"/>
        <v>A</v>
      </c>
      <c r="S273" s="2" t="b">
        <f t="shared" si="48"/>
        <v>1</v>
      </c>
      <c r="U273" s="69" t="str">
        <f t="shared" si="49"/>
        <v>3.2.90.22.99 - DIVERSOS ENCARGOS DA DIVIDA CONTRATUAL</v>
      </c>
    </row>
    <row r="274" spans="1:21" s="6" customFormat="1" x14ac:dyDescent="0.25">
      <c r="A274" s="158"/>
      <c r="B274" s="384" t="s">
        <v>213</v>
      </c>
      <c r="C274" s="322" t="s">
        <v>315</v>
      </c>
      <c r="D274" s="322" t="s">
        <v>214</v>
      </c>
      <c r="E274" s="322" t="s">
        <v>259</v>
      </c>
      <c r="F274" s="322" t="s">
        <v>264</v>
      </c>
      <c r="G274" s="346" t="str">
        <f t="shared" si="43"/>
        <v>3.2.90.23.00</v>
      </c>
      <c r="H274" s="56" t="s">
        <v>116</v>
      </c>
      <c r="I274" s="203" t="str">
        <f t="shared" si="41"/>
        <v>S</v>
      </c>
      <c r="J274" s="270">
        <f t="shared" si="50"/>
        <v>4</v>
      </c>
      <c r="K274" s="469" t="s">
        <v>60</v>
      </c>
      <c r="M274" s="69" t="str">
        <f t="shared" si="44"/>
        <v>3.2.90.23.00</v>
      </c>
      <c r="N274" s="69" t="str">
        <f t="shared" si="45"/>
        <v>32902300</v>
      </c>
      <c r="O274" s="69" t="b">
        <f t="shared" si="46"/>
        <v>1</v>
      </c>
      <c r="P274" s="186" t="str">
        <f t="shared" si="42"/>
        <v>32902300</v>
      </c>
      <c r="R274" s="409" t="str">
        <f t="shared" si="47"/>
        <v>S</v>
      </c>
      <c r="S274" s="6" t="b">
        <f t="shared" si="48"/>
        <v>1</v>
      </c>
      <c r="U274" s="69" t="str">
        <f t="shared" si="49"/>
        <v>3.2.90.23.00 - JUROS, DESÁGIOS E DESCONTOS DA DÍVIDA MOBILIÁRIA</v>
      </c>
    </row>
    <row r="275" spans="1:21" x14ac:dyDescent="0.25">
      <c r="B275" s="188" t="s">
        <v>213</v>
      </c>
      <c r="C275" s="189" t="s">
        <v>315</v>
      </c>
      <c r="D275" s="189" t="s">
        <v>214</v>
      </c>
      <c r="E275" s="189" t="s">
        <v>259</v>
      </c>
      <c r="F275" s="189" t="s">
        <v>251</v>
      </c>
      <c r="G275" s="347" t="str">
        <f t="shared" si="43"/>
        <v>3.2.90.23.01</v>
      </c>
      <c r="H275" s="61" t="s">
        <v>655</v>
      </c>
      <c r="I275" s="202" t="str">
        <f t="shared" si="41"/>
        <v>A</v>
      </c>
      <c r="J275" s="269">
        <f t="shared" si="50"/>
        <v>5</v>
      </c>
      <c r="K275" s="470" t="s">
        <v>61</v>
      </c>
      <c r="M275" s="69" t="str">
        <f t="shared" si="44"/>
        <v>3.2.90.23.01</v>
      </c>
      <c r="N275" s="69" t="str">
        <f t="shared" si="45"/>
        <v>32902301</v>
      </c>
      <c r="O275" s="69" t="b">
        <f t="shared" si="46"/>
        <v>1</v>
      </c>
      <c r="P275" s="186" t="str">
        <f t="shared" si="42"/>
        <v>32902301</v>
      </c>
      <c r="R275" s="407" t="str">
        <f t="shared" si="47"/>
        <v>A</v>
      </c>
      <c r="S275" s="2" t="b">
        <f t="shared" si="48"/>
        <v>1</v>
      </c>
      <c r="U275" s="69" t="str">
        <f t="shared" si="49"/>
        <v>3.2.90.23.01 - JUROS DA DIVIDA MOBILIÁRIA</v>
      </c>
    </row>
    <row r="276" spans="1:21" x14ac:dyDescent="0.25">
      <c r="B276" s="188" t="s">
        <v>213</v>
      </c>
      <c r="C276" s="189" t="s">
        <v>315</v>
      </c>
      <c r="D276" s="189" t="s">
        <v>214</v>
      </c>
      <c r="E276" s="189" t="s">
        <v>259</v>
      </c>
      <c r="F276" s="189" t="s">
        <v>216</v>
      </c>
      <c r="G276" s="347" t="str">
        <f t="shared" si="43"/>
        <v>3.2.90.23.02</v>
      </c>
      <c r="H276" s="61" t="s">
        <v>656</v>
      </c>
      <c r="I276" s="202" t="str">
        <f t="shared" ref="I276:I339" si="51">IF(J276&lt;J277,"S","A")</f>
        <v>A</v>
      </c>
      <c r="J276" s="269">
        <f t="shared" si="50"/>
        <v>5</v>
      </c>
      <c r="K276" s="470" t="s">
        <v>61</v>
      </c>
      <c r="M276" s="69" t="str">
        <f t="shared" si="44"/>
        <v>3.2.90.23.02</v>
      </c>
      <c r="N276" s="69" t="str">
        <f t="shared" si="45"/>
        <v>32902302</v>
      </c>
      <c r="O276" s="69" t="b">
        <f t="shared" si="46"/>
        <v>1</v>
      </c>
      <c r="P276" s="186" t="str">
        <f t="shared" si="42"/>
        <v>32902302</v>
      </c>
      <c r="R276" s="407" t="str">
        <f t="shared" si="47"/>
        <v>A</v>
      </c>
      <c r="S276" s="2" t="b">
        <f t="shared" si="48"/>
        <v>1</v>
      </c>
      <c r="U276" s="69" t="str">
        <f t="shared" si="49"/>
        <v>3.2.90.23.02 - VARIAÇÃO CAMBIAL DOS JUROS DA DIV.MOBILIÁRIA</v>
      </c>
    </row>
    <row r="277" spans="1:21" x14ac:dyDescent="0.25">
      <c r="B277" s="188" t="s">
        <v>213</v>
      </c>
      <c r="C277" s="189" t="s">
        <v>315</v>
      </c>
      <c r="D277" s="189" t="s">
        <v>214</v>
      </c>
      <c r="E277" s="189" t="s">
        <v>259</v>
      </c>
      <c r="F277" s="189" t="s">
        <v>217</v>
      </c>
      <c r="G277" s="347" t="str">
        <f t="shared" si="43"/>
        <v>3.2.90.23.03</v>
      </c>
      <c r="H277" s="61" t="s">
        <v>657</v>
      </c>
      <c r="I277" s="202" t="str">
        <f t="shared" si="51"/>
        <v>A</v>
      </c>
      <c r="J277" s="269">
        <f t="shared" si="50"/>
        <v>5</v>
      </c>
      <c r="K277" s="470" t="s">
        <v>61</v>
      </c>
      <c r="M277" s="69" t="str">
        <f t="shared" si="44"/>
        <v>3.2.90.23.03</v>
      </c>
      <c r="N277" s="69" t="str">
        <f t="shared" si="45"/>
        <v>32902303</v>
      </c>
      <c r="O277" s="69" t="b">
        <f t="shared" si="46"/>
        <v>1</v>
      </c>
      <c r="P277" s="186" t="str">
        <f t="shared" si="42"/>
        <v>32902303</v>
      </c>
      <c r="R277" s="407" t="str">
        <f t="shared" si="47"/>
        <v>A</v>
      </c>
      <c r="S277" s="2" t="b">
        <f t="shared" si="48"/>
        <v>1</v>
      </c>
      <c r="U277" s="69" t="str">
        <f t="shared" si="49"/>
        <v>3.2.90.23.03 - DESCONTOS DA DIVIDA MOBILIÁRIA</v>
      </c>
    </row>
    <row r="278" spans="1:21" x14ac:dyDescent="0.25">
      <c r="B278" s="188" t="s">
        <v>213</v>
      </c>
      <c r="C278" s="189" t="s">
        <v>315</v>
      </c>
      <c r="D278" s="189" t="s">
        <v>214</v>
      </c>
      <c r="E278" s="189" t="s">
        <v>259</v>
      </c>
      <c r="F278" s="189" t="s">
        <v>218</v>
      </c>
      <c r="G278" s="347" t="str">
        <f t="shared" si="43"/>
        <v>3.2.90.23.04</v>
      </c>
      <c r="H278" s="61" t="s">
        <v>658</v>
      </c>
      <c r="I278" s="202" t="str">
        <f t="shared" si="51"/>
        <v>A</v>
      </c>
      <c r="J278" s="269">
        <f t="shared" si="50"/>
        <v>5</v>
      </c>
      <c r="K278" s="470" t="s">
        <v>61</v>
      </c>
      <c r="M278" s="69" t="str">
        <f t="shared" si="44"/>
        <v>3.2.90.23.04</v>
      </c>
      <c r="N278" s="69" t="str">
        <f t="shared" si="45"/>
        <v>32902304</v>
      </c>
      <c r="O278" s="69" t="b">
        <f t="shared" si="46"/>
        <v>1</v>
      </c>
      <c r="P278" s="186" t="str">
        <f t="shared" si="42"/>
        <v>32902304</v>
      </c>
      <c r="R278" s="407" t="str">
        <f t="shared" si="47"/>
        <v>A</v>
      </c>
      <c r="S278" s="2" t="b">
        <f t="shared" si="48"/>
        <v>1</v>
      </c>
      <c r="U278" s="69" t="str">
        <f t="shared" si="49"/>
        <v>3.2.90.23.04 - DESAGIOS DA DIVIDA MOBILIÁRIA</v>
      </c>
    </row>
    <row r="279" spans="1:21" x14ac:dyDescent="0.25">
      <c r="B279" s="188" t="s">
        <v>213</v>
      </c>
      <c r="C279" s="189" t="s">
        <v>315</v>
      </c>
      <c r="D279" s="189" t="s">
        <v>214</v>
      </c>
      <c r="E279" s="189" t="s">
        <v>259</v>
      </c>
      <c r="F279" s="189" t="s">
        <v>270</v>
      </c>
      <c r="G279" s="347" t="str">
        <f t="shared" si="43"/>
        <v>3.2.90.23.99</v>
      </c>
      <c r="H279" s="61" t="s">
        <v>117</v>
      </c>
      <c r="I279" s="202" t="str">
        <f t="shared" si="51"/>
        <v>A</v>
      </c>
      <c r="J279" s="269">
        <f t="shared" si="50"/>
        <v>5</v>
      </c>
      <c r="K279" s="470" t="s">
        <v>61</v>
      </c>
      <c r="M279" s="69" t="str">
        <f t="shared" si="44"/>
        <v>3.2.90.23.99</v>
      </c>
      <c r="N279" s="69" t="str">
        <f t="shared" si="45"/>
        <v>32902399</v>
      </c>
      <c r="O279" s="69" t="b">
        <f t="shared" si="46"/>
        <v>1</v>
      </c>
      <c r="P279" s="186" t="str">
        <f t="shared" si="42"/>
        <v>32902399</v>
      </c>
      <c r="R279" s="407" t="str">
        <f t="shared" si="47"/>
        <v>A</v>
      </c>
      <c r="S279" s="2" t="b">
        <f t="shared" si="48"/>
        <v>1</v>
      </c>
      <c r="U279" s="69" t="str">
        <f t="shared" si="49"/>
        <v>3.2.90.23.99 - OUTROS JUROS, DESAGIOS E DESCONTOS DA DIV MOB</v>
      </c>
    </row>
    <row r="280" spans="1:21" s="6" customFormat="1" x14ac:dyDescent="0.25">
      <c r="A280" s="158"/>
      <c r="B280" s="384" t="s">
        <v>213</v>
      </c>
      <c r="C280" s="322" t="s">
        <v>315</v>
      </c>
      <c r="D280" s="322" t="s">
        <v>214</v>
      </c>
      <c r="E280" s="322" t="s">
        <v>229</v>
      </c>
      <c r="F280" s="322" t="s">
        <v>264</v>
      </c>
      <c r="G280" s="346" t="str">
        <f t="shared" si="43"/>
        <v>3.2.90.24.00</v>
      </c>
      <c r="H280" s="56" t="s">
        <v>118</v>
      </c>
      <c r="I280" s="203" t="str">
        <f t="shared" si="51"/>
        <v>S</v>
      </c>
      <c r="J280" s="270">
        <f t="shared" si="50"/>
        <v>4</v>
      </c>
      <c r="K280" s="469" t="s">
        <v>60</v>
      </c>
      <c r="M280" s="69" t="str">
        <f t="shared" si="44"/>
        <v>3.2.90.24.00</v>
      </c>
      <c r="N280" s="69" t="str">
        <f t="shared" si="45"/>
        <v>32902400</v>
      </c>
      <c r="O280" s="69" t="b">
        <f t="shared" si="46"/>
        <v>1</v>
      </c>
      <c r="P280" s="186" t="str">
        <f t="shared" si="42"/>
        <v>32902400</v>
      </c>
      <c r="R280" s="409" t="str">
        <f t="shared" si="47"/>
        <v>S</v>
      </c>
      <c r="S280" s="6" t="b">
        <f t="shared" si="48"/>
        <v>1</v>
      </c>
      <c r="U280" s="69" t="str">
        <f t="shared" si="49"/>
        <v>3.2.90.24.00 - OUTROS ENCARGOS SOBRE A DÍVIDA MOBILIÁRIA</v>
      </c>
    </row>
    <row r="281" spans="1:21" x14ac:dyDescent="0.25">
      <c r="B281" s="188" t="s">
        <v>213</v>
      </c>
      <c r="C281" s="189" t="s">
        <v>315</v>
      </c>
      <c r="D281" s="189" t="s">
        <v>214</v>
      </c>
      <c r="E281" s="189" t="s">
        <v>229</v>
      </c>
      <c r="F281" s="189" t="s">
        <v>251</v>
      </c>
      <c r="G281" s="347" t="str">
        <f t="shared" si="43"/>
        <v>3.2.90.24.01</v>
      </c>
      <c r="H281" s="61" t="s">
        <v>659</v>
      </c>
      <c r="I281" s="202" t="str">
        <f t="shared" si="51"/>
        <v>A</v>
      </c>
      <c r="J281" s="269">
        <f t="shared" si="50"/>
        <v>5</v>
      </c>
      <c r="K281" s="470" t="s">
        <v>61</v>
      </c>
      <c r="M281" s="69" t="str">
        <f t="shared" si="44"/>
        <v>3.2.90.24.01</v>
      </c>
      <c r="N281" s="69" t="str">
        <f t="shared" si="45"/>
        <v>32902401</v>
      </c>
      <c r="O281" s="69" t="b">
        <f t="shared" si="46"/>
        <v>1</v>
      </c>
      <c r="P281" s="186" t="str">
        <f t="shared" si="42"/>
        <v>32902401</v>
      </c>
      <c r="R281" s="407" t="str">
        <f t="shared" si="47"/>
        <v>A</v>
      </c>
      <c r="S281" s="2" t="b">
        <f t="shared" si="48"/>
        <v>1</v>
      </c>
      <c r="U281" s="69" t="str">
        <f t="shared" si="49"/>
        <v>3.2.90.24.01 - ENCARGOS DA DIVIDA MOBILIÁRIA</v>
      </c>
    </row>
    <row r="282" spans="1:21" x14ac:dyDescent="0.25">
      <c r="B282" s="188" t="s">
        <v>213</v>
      </c>
      <c r="C282" s="189" t="s">
        <v>315</v>
      </c>
      <c r="D282" s="189" t="s">
        <v>214</v>
      </c>
      <c r="E282" s="189" t="s">
        <v>229</v>
      </c>
      <c r="F282" s="189" t="s">
        <v>216</v>
      </c>
      <c r="G282" s="347" t="str">
        <f t="shared" si="43"/>
        <v>3.2.90.24.02</v>
      </c>
      <c r="H282" s="61" t="s">
        <v>660</v>
      </c>
      <c r="I282" s="202" t="str">
        <f t="shared" si="51"/>
        <v>A</v>
      </c>
      <c r="J282" s="269">
        <f t="shared" si="50"/>
        <v>5</v>
      </c>
      <c r="K282" s="470" t="s">
        <v>61</v>
      </c>
      <c r="M282" s="69" t="str">
        <f t="shared" si="44"/>
        <v>3.2.90.24.02</v>
      </c>
      <c r="N282" s="69" t="str">
        <f t="shared" si="45"/>
        <v>32902402</v>
      </c>
      <c r="O282" s="69" t="b">
        <f t="shared" si="46"/>
        <v>1</v>
      </c>
      <c r="P282" s="186" t="str">
        <f t="shared" si="42"/>
        <v>32902402</v>
      </c>
      <c r="R282" s="407" t="str">
        <f t="shared" si="47"/>
        <v>A</v>
      </c>
      <c r="S282" s="2" t="b">
        <f t="shared" si="48"/>
        <v>1</v>
      </c>
      <c r="U282" s="69" t="str">
        <f t="shared" si="49"/>
        <v>3.2.90.24.02 - VARIAÇÃO CAMBIAL DOS ENCAR DA DIV.MOBILIÁRIA</v>
      </c>
    </row>
    <row r="283" spans="1:21" x14ac:dyDescent="0.25">
      <c r="B283" s="188" t="s">
        <v>213</v>
      </c>
      <c r="C283" s="189" t="s">
        <v>315</v>
      </c>
      <c r="D283" s="189" t="s">
        <v>214</v>
      </c>
      <c r="E283" s="189" t="s">
        <v>229</v>
      </c>
      <c r="F283" s="189" t="s">
        <v>270</v>
      </c>
      <c r="G283" s="347" t="str">
        <f t="shared" si="43"/>
        <v>3.2.90.24.99</v>
      </c>
      <c r="H283" s="61" t="s">
        <v>661</v>
      </c>
      <c r="I283" s="202" t="str">
        <f t="shared" si="51"/>
        <v>A</v>
      </c>
      <c r="J283" s="269">
        <f t="shared" si="50"/>
        <v>5</v>
      </c>
      <c r="K283" s="470" t="s">
        <v>61</v>
      </c>
      <c r="M283" s="69" t="str">
        <f t="shared" si="44"/>
        <v>3.2.90.24.99</v>
      </c>
      <c r="N283" s="69" t="str">
        <f t="shared" si="45"/>
        <v>32902499</v>
      </c>
      <c r="O283" s="69" t="b">
        <f t="shared" si="46"/>
        <v>1</v>
      </c>
      <c r="P283" s="186" t="str">
        <f t="shared" si="42"/>
        <v>32902499</v>
      </c>
      <c r="R283" s="407" t="str">
        <f t="shared" si="47"/>
        <v>A</v>
      </c>
      <c r="S283" s="2" t="b">
        <f t="shared" si="48"/>
        <v>1</v>
      </c>
      <c r="U283" s="69" t="str">
        <f t="shared" si="49"/>
        <v>3.2.90.24.99 - DIVERSOS ENCARGOS DA DIVIDA MOBILIÁRIA</v>
      </c>
    </row>
    <row r="284" spans="1:21" s="6" customFormat="1" x14ac:dyDescent="0.25">
      <c r="A284" s="158"/>
      <c r="B284" s="384" t="s">
        <v>213</v>
      </c>
      <c r="C284" s="322" t="s">
        <v>315</v>
      </c>
      <c r="D284" s="322" t="s">
        <v>214</v>
      </c>
      <c r="E284" s="322" t="s">
        <v>238</v>
      </c>
      <c r="F284" s="322" t="s">
        <v>264</v>
      </c>
      <c r="G284" s="346" t="str">
        <f t="shared" si="43"/>
        <v>3.2.90.25.00</v>
      </c>
      <c r="H284" s="56" t="s">
        <v>119</v>
      </c>
      <c r="I284" s="203" t="str">
        <f t="shared" si="51"/>
        <v>S</v>
      </c>
      <c r="J284" s="270">
        <f t="shared" si="50"/>
        <v>4</v>
      </c>
      <c r="K284" s="469" t="s">
        <v>60</v>
      </c>
      <c r="M284" s="69" t="str">
        <f t="shared" si="44"/>
        <v>3.2.90.25.00</v>
      </c>
      <c r="N284" s="69" t="str">
        <f t="shared" si="45"/>
        <v>32902500</v>
      </c>
      <c r="O284" s="69" t="b">
        <f t="shared" si="46"/>
        <v>1</v>
      </c>
      <c r="P284" s="186" t="str">
        <f t="shared" si="42"/>
        <v>32902500</v>
      </c>
      <c r="R284" s="409" t="str">
        <f t="shared" si="47"/>
        <v>S</v>
      </c>
      <c r="S284" s="6" t="b">
        <f t="shared" si="48"/>
        <v>1</v>
      </c>
      <c r="U284" s="69" t="str">
        <f t="shared" si="49"/>
        <v>3.2.90.25.00 - ENCARGOS SOBRE OPERAÇÕES DE CRÉDITO POR ANTECIPAÇÃO DA RECEITA</v>
      </c>
    </row>
    <row r="285" spans="1:21" x14ac:dyDescent="0.25">
      <c r="B285" s="188" t="s">
        <v>213</v>
      </c>
      <c r="C285" s="189" t="s">
        <v>315</v>
      </c>
      <c r="D285" s="189" t="s">
        <v>214</v>
      </c>
      <c r="E285" s="189" t="s">
        <v>238</v>
      </c>
      <c r="F285" s="189" t="s">
        <v>251</v>
      </c>
      <c r="G285" s="347" t="str">
        <f t="shared" si="43"/>
        <v>3.2.90.25.01</v>
      </c>
      <c r="H285" s="61" t="s">
        <v>662</v>
      </c>
      <c r="I285" s="202" t="str">
        <f t="shared" si="51"/>
        <v>A</v>
      </c>
      <c r="J285" s="269">
        <f t="shared" si="50"/>
        <v>5</v>
      </c>
      <c r="K285" s="470" t="s">
        <v>61</v>
      </c>
      <c r="M285" s="69" t="str">
        <f t="shared" si="44"/>
        <v>3.2.90.25.01</v>
      </c>
      <c r="N285" s="69" t="str">
        <f t="shared" si="45"/>
        <v>32902501</v>
      </c>
      <c r="O285" s="69" t="b">
        <f t="shared" si="46"/>
        <v>1</v>
      </c>
      <c r="P285" s="186" t="str">
        <f t="shared" si="42"/>
        <v>32902501</v>
      </c>
      <c r="R285" s="407" t="str">
        <f t="shared" si="47"/>
        <v>A</v>
      </c>
      <c r="S285" s="2" t="b">
        <f t="shared" si="48"/>
        <v>1</v>
      </c>
      <c r="U285" s="69" t="str">
        <f t="shared" si="49"/>
        <v>3.2.90.25.01 - ENCARGOS S/ ADIANTAMENTOS BANCÁRIOS</v>
      </c>
    </row>
    <row r="286" spans="1:21" x14ac:dyDescent="0.25">
      <c r="B286" s="188" t="s">
        <v>213</v>
      </c>
      <c r="C286" s="189" t="s">
        <v>315</v>
      </c>
      <c r="D286" s="189" t="s">
        <v>214</v>
      </c>
      <c r="E286" s="189" t="s">
        <v>238</v>
      </c>
      <c r="F286" s="189" t="s">
        <v>270</v>
      </c>
      <c r="G286" s="347" t="str">
        <f t="shared" si="43"/>
        <v>3.2.90.25.99</v>
      </c>
      <c r="H286" s="61" t="s">
        <v>120</v>
      </c>
      <c r="I286" s="202" t="str">
        <f t="shared" si="51"/>
        <v>A</v>
      </c>
      <c r="J286" s="269">
        <f t="shared" si="50"/>
        <v>5</v>
      </c>
      <c r="K286" s="470" t="s">
        <v>61</v>
      </c>
      <c r="M286" s="69" t="str">
        <f t="shared" si="44"/>
        <v>3.2.90.25.99</v>
      </c>
      <c r="N286" s="69" t="str">
        <f t="shared" si="45"/>
        <v>32902599</v>
      </c>
      <c r="O286" s="69" t="b">
        <f t="shared" si="46"/>
        <v>1</v>
      </c>
      <c r="P286" s="186" t="str">
        <f t="shared" si="42"/>
        <v>32902599</v>
      </c>
      <c r="R286" s="407" t="str">
        <f t="shared" si="47"/>
        <v>A</v>
      </c>
      <c r="S286" s="2" t="b">
        <f t="shared" si="48"/>
        <v>1</v>
      </c>
      <c r="U286" s="69" t="str">
        <f t="shared" si="49"/>
        <v>3.2.90.25.99 - DIVERSOS ENCARGOS</v>
      </c>
    </row>
    <row r="287" spans="1:21" s="69" customFormat="1" x14ac:dyDescent="0.25">
      <c r="A287" s="157"/>
      <c r="B287" s="138" t="s">
        <v>213</v>
      </c>
      <c r="C287" s="113" t="s">
        <v>315</v>
      </c>
      <c r="D287" s="113" t="s">
        <v>214</v>
      </c>
      <c r="E287" s="113" t="s">
        <v>236</v>
      </c>
      <c r="F287" s="113" t="s">
        <v>264</v>
      </c>
      <c r="G287" s="353" t="str">
        <f t="shared" si="43"/>
        <v>3.2.90.26.00</v>
      </c>
      <c r="H287" s="89" t="s">
        <v>330</v>
      </c>
      <c r="I287" s="128" t="str">
        <f t="shared" si="51"/>
        <v>A</v>
      </c>
      <c r="J287" s="278">
        <f t="shared" si="50"/>
        <v>4</v>
      </c>
      <c r="K287" s="467" t="s">
        <v>53</v>
      </c>
      <c r="M287" s="69" t="str">
        <f t="shared" si="44"/>
        <v>3.2.90.26.00</v>
      </c>
      <c r="N287" s="69" t="str">
        <f t="shared" si="45"/>
        <v>32902600</v>
      </c>
      <c r="O287" s="69" t="b">
        <f t="shared" si="46"/>
        <v>1</v>
      </c>
      <c r="P287" s="186" t="str">
        <f t="shared" si="42"/>
        <v>32902600</v>
      </c>
      <c r="R287" s="407" t="str">
        <f t="shared" si="47"/>
        <v>A</v>
      </c>
      <c r="S287" s="69" t="b">
        <f t="shared" si="48"/>
        <v>1</v>
      </c>
      <c r="U287" s="69" t="str">
        <f t="shared" si="49"/>
        <v>3.2.90.26.00 - OBRIGAÇÕES DECORRENTES DE POLÍTICA MONETÁRIA</v>
      </c>
    </row>
    <row r="288" spans="1:21" x14ac:dyDescent="0.25">
      <c r="B288" s="138" t="s">
        <v>213</v>
      </c>
      <c r="C288" s="113" t="s">
        <v>315</v>
      </c>
      <c r="D288" s="113" t="s">
        <v>214</v>
      </c>
      <c r="E288" s="113" t="s">
        <v>317</v>
      </c>
      <c r="F288" s="113" t="s">
        <v>264</v>
      </c>
      <c r="G288" s="353" t="str">
        <f t="shared" si="43"/>
        <v>3.2.90.91.00</v>
      </c>
      <c r="H288" s="89" t="s">
        <v>85</v>
      </c>
      <c r="I288" s="128" t="str">
        <f t="shared" si="51"/>
        <v>A</v>
      </c>
      <c r="J288" s="278">
        <f t="shared" si="50"/>
        <v>4</v>
      </c>
      <c r="K288" s="467" t="s">
        <v>53</v>
      </c>
      <c r="M288" s="69" t="str">
        <f t="shared" si="44"/>
        <v>3.2.90.91.00</v>
      </c>
      <c r="N288" s="69" t="str">
        <f t="shared" si="45"/>
        <v>32909100</v>
      </c>
      <c r="O288" s="69" t="b">
        <f t="shared" si="46"/>
        <v>1</v>
      </c>
      <c r="P288" s="186" t="str">
        <f t="shared" si="42"/>
        <v>32909100</v>
      </c>
      <c r="R288" s="407" t="str">
        <f t="shared" si="47"/>
        <v>A</v>
      </c>
      <c r="S288" s="2" t="b">
        <f t="shared" si="48"/>
        <v>1</v>
      </c>
      <c r="U288" s="69" t="str">
        <f t="shared" si="49"/>
        <v>3.2.90.91.00 - SENTENÇAS JUDICIAIS</v>
      </c>
    </row>
    <row r="289" spans="1:21" x14ac:dyDescent="0.25">
      <c r="B289" s="138" t="s">
        <v>213</v>
      </c>
      <c r="C289" s="113" t="s">
        <v>315</v>
      </c>
      <c r="D289" s="113" t="s">
        <v>214</v>
      </c>
      <c r="E289" s="113" t="s">
        <v>263</v>
      </c>
      <c r="F289" s="113" t="s">
        <v>264</v>
      </c>
      <c r="G289" s="353" t="str">
        <f t="shared" si="43"/>
        <v>3.2.90.92.00</v>
      </c>
      <c r="H289" s="89" t="s">
        <v>88</v>
      </c>
      <c r="I289" s="128" t="str">
        <f t="shared" si="51"/>
        <v>A</v>
      </c>
      <c r="J289" s="278">
        <f t="shared" si="50"/>
        <v>4</v>
      </c>
      <c r="K289" s="467" t="s">
        <v>53</v>
      </c>
      <c r="M289" s="69" t="str">
        <f t="shared" si="44"/>
        <v>3.2.90.92.00</v>
      </c>
      <c r="N289" s="69" t="str">
        <f t="shared" si="45"/>
        <v>32909200</v>
      </c>
      <c r="O289" s="69" t="b">
        <f t="shared" si="46"/>
        <v>1</v>
      </c>
      <c r="P289" s="186" t="str">
        <f t="shared" si="42"/>
        <v>32909200</v>
      </c>
      <c r="R289" s="407" t="str">
        <f t="shared" si="47"/>
        <v>A</v>
      </c>
      <c r="S289" s="2" t="b">
        <f t="shared" si="48"/>
        <v>1</v>
      </c>
      <c r="U289" s="69" t="str">
        <f t="shared" si="49"/>
        <v>3.2.90.92.00 - DESPESAS DE EXERCÍCIOS ANTERIORES</v>
      </c>
    </row>
    <row r="290" spans="1:21" x14ac:dyDescent="0.25">
      <c r="B290" s="138" t="s">
        <v>213</v>
      </c>
      <c r="C290" s="113" t="s">
        <v>315</v>
      </c>
      <c r="D290" s="113" t="s">
        <v>214</v>
      </c>
      <c r="E290" s="113" t="s">
        <v>302</v>
      </c>
      <c r="F290" s="113" t="s">
        <v>264</v>
      </c>
      <c r="G290" s="353" t="str">
        <f t="shared" si="43"/>
        <v>3.2.90.93.00</v>
      </c>
      <c r="H290" s="89" t="s">
        <v>9</v>
      </c>
      <c r="I290" s="128" t="str">
        <f t="shared" si="51"/>
        <v>A</v>
      </c>
      <c r="J290" s="278">
        <f t="shared" si="50"/>
        <v>4</v>
      </c>
      <c r="K290" s="467" t="s">
        <v>53</v>
      </c>
      <c r="M290" s="69" t="str">
        <f t="shared" si="44"/>
        <v>3.2.90.93.00</v>
      </c>
      <c r="N290" s="69" t="str">
        <f t="shared" si="45"/>
        <v>32909300</v>
      </c>
      <c r="O290" s="69" t="b">
        <f t="shared" si="46"/>
        <v>1</v>
      </c>
      <c r="P290" s="186" t="str">
        <f t="shared" si="42"/>
        <v>32909300</v>
      </c>
      <c r="R290" s="407" t="str">
        <f t="shared" si="47"/>
        <v>A</v>
      </c>
      <c r="S290" s="2" t="b">
        <f t="shared" si="48"/>
        <v>1</v>
      </c>
      <c r="U290" s="69" t="str">
        <f t="shared" si="49"/>
        <v>3.2.90.93.00 - INDENIZAÇÕES E RESTITUIÇÕES</v>
      </c>
    </row>
    <row r="291" spans="1:21" s="6" customFormat="1" ht="30" x14ac:dyDescent="0.25">
      <c r="A291" s="158"/>
      <c r="B291" s="382" t="s">
        <v>213</v>
      </c>
      <c r="C291" s="320" t="s">
        <v>315</v>
      </c>
      <c r="D291" s="320" t="s">
        <v>317</v>
      </c>
      <c r="E291" s="320" t="s">
        <v>264</v>
      </c>
      <c r="F291" s="320" t="s">
        <v>264</v>
      </c>
      <c r="G291" s="344" t="str">
        <f t="shared" si="43"/>
        <v>3.2.91.00.00</v>
      </c>
      <c r="H291" s="86" t="s">
        <v>633</v>
      </c>
      <c r="I291" s="199" t="str">
        <f t="shared" si="51"/>
        <v>S</v>
      </c>
      <c r="J291" s="266">
        <f t="shared" si="50"/>
        <v>3</v>
      </c>
      <c r="K291" s="476" t="s">
        <v>57</v>
      </c>
      <c r="M291" s="69" t="str">
        <f t="shared" si="44"/>
        <v>3.2.91.00.00</v>
      </c>
      <c r="N291" s="69" t="str">
        <f t="shared" si="45"/>
        <v>32910000</v>
      </c>
      <c r="O291" s="69" t="b">
        <f t="shared" si="46"/>
        <v>1</v>
      </c>
      <c r="P291" s="186" t="str">
        <f t="shared" si="42"/>
        <v>32910000</v>
      </c>
      <c r="R291" s="409" t="str">
        <f t="shared" si="47"/>
        <v>S</v>
      </c>
      <c r="S291" s="6" t="b">
        <f t="shared" si="48"/>
        <v>1</v>
      </c>
      <c r="U291" s="69" t="str">
        <f t="shared" si="49"/>
        <v>3.2.91.00.00 - APLICAÇÃO DIRETA DECORRENTE DE OPERAÇÃO ENTRE ÓRGÃOS, FUNDOS E ENTIDADES INTEGRANTES DOS ORÇAMENTOS FISCAL E DA SEGURIDADE SOCIAL</v>
      </c>
    </row>
    <row r="292" spans="1:21" s="62" customFormat="1" x14ac:dyDescent="0.25">
      <c r="A292" s="158"/>
      <c r="B292" s="134">
        <v>3</v>
      </c>
      <c r="C292" s="110" t="s">
        <v>315</v>
      </c>
      <c r="D292" s="110" t="s">
        <v>317</v>
      </c>
      <c r="E292" s="110" t="s">
        <v>257</v>
      </c>
      <c r="F292" s="110" t="s">
        <v>264</v>
      </c>
      <c r="G292" s="343" t="str">
        <f t="shared" si="43"/>
        <v>3.2.91.21.00</v>
      </c>
      <c r="H292" s="111" t="s">
        <v>110</v>
      </c>
      <c r="I292" s="198" t="str">
        <f t="shared" si="51"/>
        <v>A</v>
      </c>
      <c r="J292" s="265">
        <f t="shared" si="50"/>
        <v>4</v>
      </c>
      <c r="K292" s="467" t="s">
        <v>53</v>
      </c>
      <c r="M292" s="69" t="str">
        <f t="shared" si="44"/>
        <v>3.2.91.21.00</v>
      </c>
      <c r="N292" s="69" t="str">
        <f t="shared" si="45"/>
        <v>32912100</v>
      </c>
      <c r="O292" s="69" t="b">
        <f t="shared" si="46"/>
        <v>1</v>
      </c>
      <c r="P292" s="186" t="str">
        <f t="shared" si="42"/>
        <v>32912100</v>
      </c>
      <c r="R292" s="409" t="str">
        <f t="shared" si="47"/>
        <v>A</v>
      </c>
      <c r="S292" s="62" t="b">
        <f t="shared" si="48"/>
        <v>1</v>
      </c>
      <c r="U292" s="69" t="str">
        <f t="shared" si="49"/>
        <v>3.2.91.21.00 - JUROS SOBRE A DÍVIDA POR CONTRATO</v>
      </c>
    </row>
    <row r="293" spans="1:21" s="62" customFormat="1" x14ac:dyDescent="0.25">
      <c r="A293" s="158"/>
      <c r="B293" s="134">
        <v>3</v>
      </c>
      <c r="C293" s="110" t="s">
        <v>315</v>
      </c>
      <c r="D293" s="110" t="s">
        <v>317</v>
      </c>
      <c r="E293" s="110" t="s">
        <v>258</v>
      </c>
      <c r="F293" s="110" t="s">
        <v>264</v>
      </c>
      <c r="G293" s="343" t="str">
        <f t="shared" si="43"/>
        <v>3.2.91.22.00</v>
      </c>
      <c r="H293" s="111" t="s">
        <v>113</v>
      </c>
      <c r="I293" s="198" t="str">
        <f t="shared" si="51"/>
        <v>A</v>
      </c>
      <c r="J293" s="265">
        <f t="shared" si="50"/>
        <v>4</v>
      </c>
      <c r="K293" s="467" t="s">
        <v>53</v>
      </c>
      <c r="M293" s="69" t="str">
        <f t="shared" si="44"/>
        <v>3.2.91.22.00</v>
      </c>
      <c r="N293" s="69" t="str">
        <f t="shared" si="45"/>
        <v>32912200</v>
      </c>
      <c r="O293" s="69" t="b">
        <f t="shared" si="46"/>
        <v>1</v>
      </c>
      <c r="P293" s="186" t="str">
        <f t="shared" si="42"/>
        <v>32912200</v>
      </c>
      <c r="R293" s="409" t="str">
        <f t="shared" si="47"/>
        <v>A</v>
      </c>
      <c r="S293" s="62" t="b">
        <f t="shared" si="48"/>
        <v>1</v>
      </c>
      <c r="U293" s="69" t="str">
        <f t="shared" si="49"/>
        <v>3.2.91.22.00 - OUTROS ENCARGOS SOBRE A DÍVIDA POR CONTRATO</v>
      </c>
    </row>
    <row r="294" spans="1:21" s="62" customFormat="1" x14ac:dyDescent="0.25">
      <c r="A294" s="158"/>
      <c r="B294" s="134">
        <v>3</v>
      </c>
      <c r="C294" s="110" t="s">
        <v>315</v>
      </c>
      <c r="D294" s="110" t="s">
        <v>317</v>
      </c>
      <c r="E294" s="110" t="s">
        <v>317</v>
      </c>
      <c r="F294" s="110" t="s">
        <v>264</v>
      </c>
      <c r="G294" s="343" t="str">
        <f t="shared" si="43"/>
        <v>3.2.91.91.00</v>
      </c>
      <c r="H294" s="111" t="s">
        <v>85</v>
      </c>
      <c r="I294" s="198" t="str">
        <f t="shared" si="51"/>
        <v>A</v>
      </c>
      <c r="J294" s="265">
        <f t="shared" si="50"/>
        <v>4</v>
      </c>
      <c r="K294" s="467" t="s">
        <v>53</v>
      </c>
      <c r="M294" s="69" t="str">
        <f t="shared" si="44"/>
        <v>3.2.91.91.00</v>
      </c>
      <c r="N294" s="69" t="str">
        <f t="shared" si="45"/>
        <v>32919100</v>
      </c>
      <c r="O294" s="69" t="b">
        <f t="shared" si="46"/>
        <v>1</v>
      </c>
      <c r="P294" s="186" t="str">
        <f t="shared" si="42"/>
        <v>32919100</v>
      </c>
      <c r="R294" s="409" t="str">
        <f t="shared" si="47"/>
        <v>A</v>
      </c>
      <c r="S294" s="62" t="b">
        <f t="shared" si="48"/>
        <v>1</v>
      </c>
      <c r="U294" s="69" t="str">
        <f t="shared" si="49"/>
        <v>3.2.91.91.00 - SENTENÇAS JUDICIAIS</v>
      </c>
    </row>
    <row r="295" spans="1:21" s="62" customFormat="1" x14ac:dyDescent="0.25">
      <c r="A295" s="158"/>
      <c r="B295" s="134">
        <v>3</v>
      </c>
      <c r="C295" s="110" t="s">
        <v>315</v>
      </c>
      <c r="D295" s="110" t="s">
        <v>317</v>
      </c>
      <c r="E295" s="110" t="s">
        <v>263</v>
      </c>
      <c r="F295" s="110" t="s">
        <v>264</v>
      </c>
      <c r="G295" s="343" t="str">
        <f t="shared" si="43"/>
        <v>3.2.91.92.00</v>
      </c>
      <c r="H295" s="111" t="s">
        <v>88</v>
      </c>
      <c r="I295" s="198" t="str">
        <f t="shared" si="51"/>
        <v>A</v>
      </c>
      <c r="J295" s="265">
        <f t="shared" si="50"/>
        <v>4</v>
      </c>
      <c r="K295" s="467" t="s">
        <v>53</v>
      </c>
      <c r="M295" s="69" t="str">
        <f t="shared" si="44"/>
        <v>3.2.91.92.00</v>
      </c>
      <c r="N295" s="69" t="str">
        <f t="shared" si="45"/>
        <v>32919200</v>
      </c>
      <c r="O295" s="69" t="b">
        <f t="shared" si="46"/>
        <v>1</v>
      </c>
      <c r="P295" s="186" t="str">
        <f t="shared" si="42"/>
        <v>32919200</v>
      </c>
      <c r="R295" s="409" t="str">
        <f t="shared" si="47"/>
        <v>A</v>
      </c>
      <c r="S295" s="62" t="b">
        <f t="shared" si="48"/>
        <v>1</v>
      </c>
      <c r="U295" s="69" t="str">
        <f t="shared" si="49"/>
        <v>3.2.91.92.00 - DESPESAS DE EXERCÍCIOS ANTERIORES</v>
      </c>
    </row>
    <row r="296" spans="1:21" s="62" customFormat="1" x14ac:dyDescent="0.25">
      <c r="A296" s="158"/>
      <c r="B296" s="134">
        <v>3</v>
      </c>
      <c r="C296" s="110" t="s">
        <v>315</v>
      </c>
      <c r="D296" s="110" t="s">
        <v>317</v>
      </c>
      <c r="E296" s="110" t="s">
        <v>302</v>
      </c>
      <c r="F296" s="110" t="s">
        <v>264</v>
      </c>
      <c r="G296" s="343" t="str">
        <f t="shared" si="43"/>
        <v>3.2.91.93.00</v>
      </c>
      <c r="H296" s="111" t="s">
        <v>9</v>
      </c>
      <c r="I296" s="198" t="str">
        <f t="shared" si="51"/>
        <v>A</v>
      </c>
      <c r="J296" s="265">
        <f t="shared" si="50"/>
        <v>4</v>
      </c>
      <c r="K296" s="467" t="s">
        <v>53</v>
      </c>
      <c r="M296" s="69" t="str">
        <f t="shared" si="44"/>
        <v>3.2.91.93.00</v>
      </c>
      <c r="N296" s="69" t="str">
        <f t="shared" si="45"/>
        <v>32919300</v>
      </c>
      <c r="O296" s="69" t="b">
        <f t="shared" si="46"/>
        <v>1</v>
      </c>
      <c r="P296" s="186" t="str">
        <f t="shared" si="42"/>
        <v>32919300</v>
      </c>
      <c r="R296" s="409" t="str">
        <f t="shared" si="47"/>
        <v>A</v>
      </c>
      <c r="S296" s="62" t="b">
        <f t="shared" si="48"/>
        <v>1</v>
      </c>
      <c r="U296" s="69" t="str">
        <f t="shared" si="49"/>
        <v>3.2.91.93.00 - INDENIZAÇÕES E RESTITUIÇÕES</v>
      </c>
    </row>
    <row r="297" spans="1:21" s="6" customFormat="1" x14ac:dyDescent="0.25">
      <c r="A297" s="158"/>
      <c r="B297" s="149" t="s">
        <v>213</v>
      </c>
      <c r="C297" s="150" t="s">
        <v>315</v>
      </c>
      <c r="D297" s="150" t="s">
        <v>305</v>
      </c>
      <c r="E297" s="150" t="s">
        <v>264</v>
      </c>
      <c r="F297" s="150" t="s">
        <v>264</v>
      </c>
      <c r="G297" s="340" t="str">
        <f t="shared" si="43"/>
        <v>3.2.95.00.00</v>
      </c>
      <c r="H297" s="51" t="s">
        <v>106</v>
      </c>
      <c r="I297" s="194" t="str">
        <f t="shared" si="51"/>
        <v>S</v>
      </c>
      <c r="J297" s="261">
        <f t="shared" si="50"/>
        <v>3</v>
      </c>
      <c r="K297" s="137" t="s">
        <v>57</v>
      </c>
      <c r="M297" s="69" t="str">
        <f t="shared" si="44"/>
        <v>3.2.95.00.00</v>
      </c>
      <c r="N297" s="69" t="str">
        <f t="shared" si="45"/>
        <v>32950000</v>
      </c>
      <c r="O297" s="69" t="b">
        <f t="shared" si="46"/>
        <v>1</v>
      </c>
      <c r="P297" s="186" t="str">
        <f t="shared" si="42"/>
        <v>32950000</v>
      </c>
      <c r="R297" s="409" t="str">
        <f t="shared" si="47"/>
        <v>S</v>
      </c>
      <c r="S297" s="6" t="b">
        <f t="shared" si="48"/>
        <v>1</v>
      </c>
      <c r="U297" s="69" t="str">
        <f t="shared" si="49"/>
        <v>3.2.95.00.00 - APLICAÇÃO DIRETA À CONTA DE RECURSOS DE QUE TRATAM OS §§ 1º E 2º DO ART. 24 DA LEI COMPLEMENTAR Nº 141, DE 2012.</v>
      </c>
    </row>
    <row r="298" spans="1:21" x14ac:dyDescent="0.25">
      <c r="B298" s="380" t="s">
        <v>213</v>
      </c>
      <c r="C298" s="318" t="s">
        <v>315</v>
      </c>
      <c r="D298" s="318" t="s">
        <v>305</v>
      </c>
      <c r="E298" s="318" t="s">
        <v>257</v>
      </c>
      <c r="F298" s="318" t="s">
        <v>264</v>
      </c>
      <c r="G298" s="341" t="str">
        <f t="shared" si="43"/>
        <v>3.2.95.21.00</v>
      </c>
      <c r="H298" s="46" t="s">
        <v>110</v>
      </c>
      <c r="I298" s="196" t="str">
        <f t="shared" si="51"/>
        <v>A</v>
      </c>
      <c r="J298" s="263">
        <f t="shared" si="50"/>
        <v>4</v>
      </c>
      <c r="K298" s="465" t="s">
        <v>53</v>
      </c>
      <c r="M298" s="69" t="str">
        <f t="shared" si="44"/>
        <v>3.2.95.21.00</v>
      </c>
      <c r="N298" s="69" t="str">
        <f t="shared" si="45"/>
        <v>32952100</v>
      </c>
      <c r="O298" s="69" t="b">
        <f t="shared" si="46"/>
        <v>1</v>
      </c>
      <c r="P298" s="186" t="str">
        <f t="shared" si="42"/>
        <v>32952100</v>
      </c>
      <c r="R298" s="407" t="str">
        <f t="shared" si="47"/>
        <v>A</v>
      </c>
      <c r="S298" s="2" t="b">
        <f t="shared" si="48"/>
        <v>1</v>
      </c>
      <c r="U298" s="69" t="str">
        <f t="shared" si="49"/>
        <v>3.2.95.21.00 - JUROS SOBRE A DÍVIDA POR CONTRATO</v>
      </c>
    </row>
    <row r="299" spans="1:21" x14ac:dyDescent="0.25">
      <c r="B299" s="380" t="s">
        <v>213</v>
      </c>
      <c r="C299" s="318" t="s">
        <v>315</v>
      </c>
      <c r="D299" s="318" t="s">
        <v>305</v>
      </c>
      <c r="E299" s="318" t="s">
        <v>258</v>
      </c>
      <c r="F299" s="318" t="s">
        <v>264</v>
      </c>
      <c r="G299" s="341" t="str">
        <f t="shared" si="43"/>
        <v>3.2.95.22.00</v>
      </c>
      <c r="H299" s="46" t="s">
        <v>113</v>
      </c>
      <c r="I299" s="196" t="str">
        <f t="shared" si="51"/>
        <v>A</v>
      </c>
      <c r="J299" s="263">
        <f t="shared" si="50"/>
        <v>4</v>
      </c>
      <c r="K299" s="465" t="s">
        <v>53</v>
      </c>
      <c r="M299" s="69" t="str">
        <f t="shared" si="44"/>
        <v>3.2.95.22.00</v>
      </c>
      <c r="N299" s="69" t="str">
        <f t="shared" si="45"/>
        <v>32952200</v>
      </c>
      <c r="O299" s="69" t="b">
        <f t="shared" si="46"/>
        <v>1</v>
      </c>
      <c r="P299" s="186" t="str">
        <f t="shared" si="42"/>
        <v>32952200</v>
      </c>
      <c r="R299" s="407" t="str">
        <f t="shared" si="47"/>
        <v>A</v>
      </c>
      <c r="S299" s="2" t="b">
        <f t="shared" si="48"/>
        <v>1</v>
      </c>
      <c r="U299" s="69" t="str">
        <f t="shared" si="49"/>
        <v>3.2.95.22.00 - OUTROS ENCARGOS SOBRE A DÍVIDA POR CONTRATO</v>
      </c>
    </row>
    <row r="300" spans="1:21" x14ac:dyDescent="0.25">
      <c r="B300" s="380" t="s">
        <v>213</v>
      </c>
      <c r="C300" s="318" t="s">
        <v>315</v>
      </c>
      <c r="D300" s="318" t="s">
        <v>305</v>
      </c>
      <c r="E300" s="318" t="s">
        <v>263</v>
      </c>
      <c r="F300" s="318" t="s">
        <v>264</v>
      </c>
      <c r="G300" s="341" t="str">
        <f t="shared" si="43"/>
        <v>3.2.95.92.00</v>
      </c>
      <c r="H300" s="46" t="s">
        <v>88</v>
      </c>
      <c r="I300" s="196" t="str">
        <f t="shared" si="51"/>
        <v>A</v>
      </c>
      <c r="J300" s="263">
        <f t="shared" si="50"/>
        <v>4</v>
      </c>
      <c r="K300" s="465" t="s">
        <v>53</v>
      </c>
      <c r="M300" s="69" t="str">
        <f t="shared" si="44"/>
        <v>3.2.95.92.00</v>
      </c>
      <c r="N300" s="69" t="str">
        <f t="shared" si="45"/>
        <v>32959200</v>
      </c>
      <c r="O300" s="69" t="b">
        <f t="shared" si="46"/>
        <v>1</v>
      </c>
      <c r="P300" s="186" t="str">
        <f t="shared" si="42"/>
        <v>32959200</v>
      </c>
      <c r="R300" s="407" t="str">
        <f t="shared" si="47"/>
        <v>A</v>
      </c>
      <c r="S300" s="2" t="b">
        <f t="shared" si="48"/>
        <v>1</v>
      </c>
      <c r="U300" s="69" t="str">
        <f t="shared" si="49"/>
        <v>3.2.95.92.00 - DESPESAS DE EXERCÍCIOS ANTERIORES</v>
      </c>
    </row>
    <row r="301" spans="1:21" s="6" customFormat="1" x14ac:dyDescent="0.25">
      <c r="A301" s="158"/>
      <c r="B301" s="149" t="s">
        <v>213</v>
      </c>
      <c r="C301" s="150" t="s">
        <v>315</v>
      </c>
      <c r="D301" s="150" t="s">
        <v>306</v>
      </c>
      <c r="E301" s="150" t="s">
        <v>264</v>
      </c>
      <c r="F301" s="150" t="s">
        <v>264</v>
      </c>
      <c r="G301" s="340" t="str">
        <f t="shared" si="43"/>
        <v>3.2.96.00.00</v>
      </c>
      <c r="H301" s="51" t="s">
        <v>108</v>
      </c>
      <c r="I301" s="194" t="str">
        <f t="shared" si="51"/>
        <v>S</v>
      </c>
      <c r="J301" s="261">
        <f t="shared" si="50"/>
        <v>3</v>
      </c>
      <c r="K301" s="137" t="s">
        <v>57</v>
      </c>
      <c r="M301" s="69" t="str">
        <f t="shared" si="44"/>
        <v>3.2.96.00.00</v>
      </c>
      <c r="N301" s="69" t="str">
        <f t="shared" si="45"/>
        <v>32960000</v>
      </c>
      <c r="O301" s="69" t="b">
        <f t="shared" si="46"/>
        <v>1</v>
      </c>
      <c r="P301" s="186" t="str">
        <f t="shared" si="42"/>
        <v>32960000</v>
      </c>
      <c r="R301" s="409" t="str">
        <f t="shared" si="47"/>
        <v>S</v>
      </c>
      <c r="S301" s="6" t="b">
        <f t="shared" si="48"/>
        <v>1</v>
      </c>
      <c r="U301" s="69" t="str">
        <f t="shared" si="49"/>
        <v>3.2.96.00.00 - APLICAÇÃO DIRETA À CONTA DE RECURSOS DE QUE TRATA O ART. 25 DA LEI COMPLEMENTAR Nº 141, DE 2012.</v>
      </c>
    </row>
    <row r="302" spans="1:21" x14ac:dyDescent="0.25">
      <c r="B302" s="380" t="s">
        <v>213</v>
      </c>
      <c r="C302" s="318" t="s">
        <v>315</v>
      </c>
      <c r="D302" s="318" t="s">
        <v>306</v>
      </c>
      <c r="E302" s="318" t="s">
        <v>257</v>
      </c>
      <c r="F302" s="318" t="s">
        <v>264</v>
      </c>
      <c r="G302" s="341" t="str">
        <f t="shared" si="43"/>
        <v>3.2.96.21.00</v>
      </c>
      <c r="H302" s="46" t="s">
        <v>110</v>
      </c>
      <c r="I302" s="196" t="str">
        <f t="shared" si="51"/>
        <v>A</v>
      </c>
      <c r="J302" s="263">
        <f t="shared" si="50"/>
        <v>4</v>
      </c>
      <c r="K302" s="465" t="s">
        <v>53</v>
      </c>
      <c r="M302" s="69" t="str">
        <f t="shared" si="44"/>
        <v>3.2.96.21.00</v>
      </c>
      <c r="N302" s="69" t="str">
        <f t="shared" si="45"/>
        <v>32962100</v>
      </c>
      <c r="O302" s="69" t="b">
        <f t="shared" si="46"/>
        <v>1</v>
      </c>
      <c r="P302" s="186" t="str">
        <f t="shared" si="42"/>
        <v>32962100</v>
      </c>
      <c r="R302" s="407" t="str">
        <f t="shared" si="47"/>
        <v>A</v>
      </c>
      <c r="S302" s="2" t="b">
        <f t="shared" si="48"/>
        <v>1</v>
      </c>
      <c r="U302" s="69" t="str">
        <f t="shared" si="49"/>
        <v>3.2.96.21.00 - JUROS SOBRE A DÍVIDA POR CONTRATO</v>
      </c>
    </row>
    <row r="303" spans="1:21" x14ac:dyDescent="0.25">
      <c r="B303" s="380" t="s">
        <v>213</v>
      </c>
      <c r="C303" s="318" t="s">
        <v>315</v>
      </c>
      <c r="D303" s="318" t="s">
        <v>306</v>
      </c>
      <c r="E303" s="318" t="s">
        <v>258</v>
      </c>
      <c r="F303" s="318" t="s">
        <v>264</v>
      </c>
      <c r="G303" s="341" t="str">
        <f t="shared" si="43"/>
        <v>3.2.96.22.00</v>
      </c>
      <c r="H303" s="46" t="s">
        <v>113</v>
      </c>
      <c r="I303" s="196" t="str">
        <f t="shared" si="51"/>
        <v>A</v>
      </c>
      <c r="J303" s="263">
        <f t="shared" si="50"/>
        <v>4</v>
      </c>
      <c r="K303" s="465" t="s">
        <v>53</v>
      </c>
      <c r="M303" s="69" t="str">
        <f t="shared" si="44"/>
        <v>3.2.96.22.00</v>
      </c>
      <c r="N303" s="69" t="str">
        <f t="shared" si="45"/>
        <v>32962200</v>
      </c>
      <c r="O303" s="69" t="b">
        <f t="shared" si="46"/>
        <v>1</v>
      </c>
      <c r="P303" s="186" t="str">
        <f t="shared" si="42"/>
        <v>32962200</v>
      </c>
      <c r="R303" s="407" t="str">
        <f t="shared" si="47"/>
        <v>A</v>
      </c>
      <c r="S303" s="2" t="b">
        <f t="shared" si="48"/>
        <v>1</v>
      </c>
      <c r="U303" s="69" t="str">
        <f t="shared" si="49"/>
        <v>3.2.96.22.00 - OUTROS ENCARGOS SOBRE A DÍVIDA POR CONTRATO</v>
      </c>
    </row>
    <row r="304" spans="1:21" x14ac:dyDescent="0.25">
      <c r="B304" s="380" t="s">
        <v>213</v>
      </c>
      <c r="C304" s="318" t="s">
        <v>315</v>
      </c>
      <c r="D304" s="318" t="s">
        <v>306</v>
      </c>
      <c r="E304" s="318" t="s">
        <v>263</v>
      </c>
      <c r="F304" s="318" t="s">
        <v>264</v>
      </c>
      <c r="G304" s="341" t="str">
        <f t="shared" si="43"/>
        <v>3.2.96.92.00</v>
      </c>
      <c r="H304" s="46" t="s">
        <v>88</v>
      </c>
      <c r="I304" s="196" t="str">
        <f t="shared" si="51"/>
        <v>A</v>
      </c>
      <c r="J304" s="263">
        <f t="shared" si="50"/>
        <v>4</v>
      </c>
      <c r="K304" s="465" t="s">
        <v>53</v>
      </c>
      <c r="M304" s="69" t="str">
        <f t="shared" si="44"/>
        <v>3.2.96.92.00</v>
      </c>
      <c r="N304" s="69" t="str">
        <f t="shared" si="45"/>
        <v>32969200</v>
      </c>
      <c r="O304" s="69" t="b">
        <f t="shared" si="46"/>
        <v>1</v>
      </c>
      <c r="P304" s="186" t="str">
        <f t="shared" si="42"/>
        <v>32969200</v>
      </c>
      <c r="R304" s="407" t="str">
        <f t="shared" si="47"/>
        <v>A</v>
      </c>
      <c r="S304" s="2" t="b">
        <f t="shared" si="48"/>
        <v>1</v>
      </c>
      <c r="U304" s="69" t="str">
        <f t="shared" si="49"/>
        <v>3.2.96.92.00 - DESPESAS DE EXERCÍCIOS ANTERIORES</v>
      </c>
    </row>
    <row r="305" spans="1:21" s="6" customFormat="1" x14ac:dyDescent="0.25">
      <c r="A305" s="158"/>
      <c r="B305" s="387" t="s">
        <v>213</v>
      </c>
      <c r="C305" s="323" t="s">
        <v>213</v>
      </c>
      <c r="D305" s="323" t="s">
        <v>264</v>
      </c>
      <c r="E305" s="323" t="s">
        <v>264</v>
      </c>
      <c r="F305" s="323" t="s">
        <v>264</v>
      </c>
      <c r="G305" s="351" t="str">
        <f t="shared" si="43"/>
        <v>3.3.00.00.00</v>
      </c>
      <c r="H305" s="76" t="s">
        <v>121</v>
      </c>
      <c r="I305" s="209" t="str">
        <f t="shared" si="51"/>
        <v>S</v>
      </c>
      <c r="J305" s="275">
        <f t="shared" si="50"/>
        <v>2</v>
      </c>
      <c r="K305" s="464" t="s">
        <v>50</v>
      </c>
      <c r="M305" s="69" t="str">
        <f t="shared" si="44"/>
        <v>3.3.00.00.00</v>
      </c>
      <c r="N305" s="69" t="str">
        <f t="shared" si="45"/>
        <v>33000000</v>
      </c>
      <c r="O305" s="69" t="b">
        <f t="shared" si="46"/>
        <v>1</v>
      </c>
      <c r="P305" s="186" t="str">
        <f t="shared" si="42"/>
        <v>33000000</v>
      </c>
      <c r="R305" s="409" t="str">
        <f t="shared" si="47"/>
        <v>S</v>
      </c>
      <c r="S305" s="6" t="b">
        <f t="shared" si="48"/>
        <v>1</v>
      </c>
      <c r="U305" s="69" t="str">
        <f t="shared" si="49"/>
        <v>3.3.00.00.00 - OUTRAS DESPESAS CORRENTES</v>
      </c>
    </row>
    <row r="306" spans="1:21" s="6" customFormat="1" x14ac:dyDescent="0.25">
      <c r="A306" s="158"/>
      <c r="B306" s="381" t="s">
        <v>213</v>
      </c>
      <c r="C306" s="319" t="s">
        <v>213</v>
      </c>
      <c r="D306" s="319" t="s">
        <v>256</v>
      </c>
      <c r="E306" s="319" t="s">
        <v>264</v>
      </c>
      <c r="F306" s="319" t="s">
        <v>264</v>
      </c>
      <c r="G306" s="342" t="str">
        <f t="shared" si="43"/>
        <v>3.3.20.00.00</v>
      </c>
      <c r="H306" s="70" t="s">
        <v>51</v>
      </c>
      <c r="I306" s="197" t="str">
        <f t="shared" si="51"/>
        <v>S</v>
      </c>
      <c r="J306" s="264">
        <f t="shared" si="50"/>
        <v>3</v>
      </c>
      <c r="K306" s="137" t="s">
        <v>57</v>
      </c>
      <c r="M306" s="69" t="str">
        <f t="shared" si="44"/>
        <v>3.3.20.00.00</v>
      </c>
      <c r="N306" s="69" t="str">
        <f t="shared" si="45"/>
        <v>33200000</v>
      </c>
      <c r="O306" s="69" t="b">
        <f t="shared" si="46"/>
        <v>1</v>
      </c>
      <c r="P306" s="186" t="str">
        <f t="shared" si="42"/>
        <v>33200000</v>
      </c>
      <c r="R306" s="409" t="str">
        <f t="shared" si="47"/>
        <v>S</v>
      </c>
      <c r="S306" s="6" t="b">
        <f t="shared" si="48"/>
        <v>1</v>
      </c>
      <c r="U306" s="69" t="str">
        <f t="shared" si="49"/>
        <v>3.3.20.00.00 - TRANSFERÊNCIAS À UNIÃO</v>
      </c>
    </row>
    <row r="307" spans="1:21" s="62" customFormat="1" x14ac:dyDescent="0.25">
      <c r="A307" s="158"/>
      <c r="B307" s="134">
        <v>3</v>
      </c>
      <c r="C307" s="110" t="s">
        <v>213</v>
      </c>
      <c r="D307" s="110" t="s">
        <v>256</v>
      </c>
      <c r="E307" s="110" t="s">
        <v>251</v>
      </c>
      <c r="F307" s="110" t="s">
        <v>264</v>
      </c>
      <c r="G307" s="343" t="str">
        <f t="shared" si="43"/>
        <v>3.3.20.01.00</v>
      </c>
      <c r="H307" s="164" t="s">
        <v>89</v>
      </c>
      <c r="I307" s="212" t="str">
        <f t="shared" si="51"/>
        <v>A</v>
      </c>
      <c r="J307" s="279">
        <f t="shared" si="50"/>
        <v>4</v>
      </c>
      <c r="K307" s="467" t="s">
        <v>53</v>
      </c>
      <c r="M307" s="69" t="str">
        <f t="shared" si="44"/>
        <v>3.3.20.01.00</v>
      </c>
      <c r="N307" s="69" t="str">
        <f t="shared" si="45"/>
        <v>33200100</v>
      </c>
      <c r="O307" s="69" t="b">
        <f t="shared" si="46"/>
        <v>1</v>
      </c>
      <c r="P307" s="186" t="str">
        <f t="shared" si="42"/>
        <v>33200100</v>
      </c>
      <c r="R307" s="409" t="str">
        <f t="shared" si="47"/>
        <v>A</v>
      </c>
      <c r="S307" s="62" t="b">
        <f t="shared" si="48"/>
        <v>1</v>
      </c>
      <c r="U307" s="69" t="str">
        <f t="shared" si="49"/>
        <v>3.3.20.01.00 - APOSENTADORIAS, RESERVA REMUNERADA E REFORMAS</v>
      </c>
    </row>
    <row r="308" spans="1:21" s="62" customFormat="1" x14ac:dyDescent="0.25">
      <c r="A308" s="158"/>
      <c r="B308" s="134">
        <v>3</v>
      </c>
      <c r="C308" s="110" t="s">
        <v>213</v>
      </c>
      <c r="D308" s="110" t="s">
        <v>256</v>
      </c>
      <c r="E308" s="110" t="s">
        <v>217</v>
      </c>
      <c r="F308" s="110" t="s">
        <v>264</v>
      </c>
      <c r="G308" s="343" t="str">
        <f t="shared" si="43"/>
        <v>3.3.20.03.00</v>
      </c>
      <c r="H308" s="164" t="s">
        <v>554</v>
      </c>
      <c r="I308" s="212" t="str">
        <f t="shared" si="51"/>
        <v>A</v>
      </c>
      <c r="J308" s="279">
        <f t="shared" si="50"/>
        <v>4</v>
      </c>
      <c r="K308" s="467" t="s">
        <v>53</v>
      </c>
      <c r="M308" s="69" t="str">
        <f t="shared" si="44"/>
        <v>3.3.20.03.00</v>
      </c>
      <c r="N308" s="69" t="str">
        <f t="shared" si="45"/>
        <v>33200300</v>
      </c>
      <c r="O308" s="69" t="b">
        <f t="shared" si="46"/>
        <v>1</v>
      </c>
      <c r="P308" s="186" t="str">
        <f t="shared" si="42"/>
        <v>33200300</v>
      </c>
      <c r="R308" s="409" t="str">
        <f t="shared" si="47"/>
        <v>A</v>
      </c>
      <c r="S308" s="62" t="b">
        <f t="shared" si="48"/>
        <v>1</v>
      </c>
      <c r="U308" s="69" t="str">
        <f t="shared" si="49"/>
        <v>3.3.20.03.00 - PENSÕES</v>
      </c>
    </row>
    <row r="309" spans="1:21" x14ac:dyDescent="0.25">
      <c r="B309" s="389" t="s">
        <v>213</v>
      </c>
      <c r="C309" s="325" t="s">
        <v>213</v>
      </c>
      <c r="D309" s="325" t="s">
        <v>256</v>
      </c>
      <c r="E309" s="325" t="s">
        <v>241</v>
      </c>
      <c r="F309" s="325" t="s">
        <v>264</v>
      </c>
      <c r="G309" s="354" t="str">
        <f t="shared" si="43"/>
        <v>3.3.20.41.00</v>
      </c>
      <c r="H309" s="90" t="s">
        <v>32</v>
      </c>
      <c r="I309" s="213" t="str">
        <f t="shared" si="51"/>
        <v>A</v>
      </c>
      <c r="J309" s="280">
        <f t="shared" si="50"/>
        <v>4</v>
      </c>
      <c r="K309" s="467" t="s">
        <v>53</v>
      </c>
      <c r="M309" s="69" t="str">
        <f t="shared" si="44"/>
        <v>3.3.20.41.00</v>
      </c>
      <c r="N309" s="69" t="str">
        <f t="shared" si="45"/>
        <v>33204100</v>
      </c>
      <c r="O309" s="69" t="b">
        <f t="shared" si="46"/>
        <v>1</v>
      </c>
      <c r="P309" s="186" t="str">
        <f t="shared" si="42"/>
        <v>33204100</v>
      </c>
      <c r="R309" s="407" t="str">
        <f t="shared" si="47"/>
        <v>A</v>
      </c>
      <c r="S309" s="2" t="b">
        <f t="shared" si="48"/>
        <v>1</v>
      </c>
      <c r="U309" s="69" t="str">
        <f t="shared" si="49"/>
        <v>3.3.20.41.00 - CONTRIBUIÇÕES</v>
      </c>
    </row>
    <row r="310" spans="1:21" s="69" customFormat="1" x14ac:dyDescent="0.25">
      <c r="A310" s="157"/>
      <c r="B310" s="134">
        <v>3</v>
      </c>
      <c r="C310" s="110" t="s">
        <v>213</v>
      </c>
      <c r="D310" s="110" t="s">
        <v>256</v>
      </c>
      <c r="E310" s="110" t="s">
        <v>297</v>
      </c>
      <c r="F310" s="110" t="s">
        <v>264</v>
      </c>
      <c r="G310" s="343" t="str">
        <f t="shared" si="43"/>
        <v>3.3.20.81.00</v>
      </c>
      <c r="H310" s="111" t="s">
        <v>472</v>
      </c>
      <c r="I310" s="198" t="str">
        <f t="shared" si="51"/>
        <v>A</v>
      </c>
      <c r="J310" s="265">
        <f t="shared" si="50"/>
        <v>4</v>
      </c>
      <c r="K310" s="467" t="s">
        <v>53</v>
      </c>
      <c r="M310" s="69" t="str">
        <f t="shared" si="44"/>
        <v>3.3.20.81.00</v>
      </c>
      <c r="N310" s="69" t="str">
        <f t="shared" si="45"/>
        <v>33208100</v>
      </c>
      <c r="O310" s="69" t="b">
        <f t="shared" si="46"/>
        <v>1</v>
      </c>
      <c r="P310" s="186" t="str">
        <f t="shared" si="42"/>
        <v>33208100</v>
      </c>
      <c r="R310" s="407" t="str">
        <f t="shared" si="47"/>
        <v>A</v>
      </c>
      <c r="S310" s="69" t="b">
        <f t="shared" si="48"/>
        <v>1</v>
      </c>
      <c r="U310" s="69" t="str">
        <f t="shared" si="49"/>
        <v>3.3.20.81.00 - DISTRIBUIÇÃO CONSTITUCIONAL OU LEGAL DE RECEITAS</v>
      </c>
    </row>
    <row r="311" spans="1:21" s="69" customFormat="1" x14ac:dyDescent="0.25">
      <c r="A311" s="157"/>
      <c r="B311" s="134">
        <v>3</v>
      </c>
      <c r="C311" s="110" t="s">
        <v>213</v>
      </c>
      <c r="D311" s="110" t="s">
        <v>256</v>
      </c>
      <c r="E311" s="110" t="s">
        <v>263</v>
      </c>
      <c r="F311" s="110" t="s">
        <v>264</v>
      </c>
      <c r="G311" s="343" t="str">
        <f t="shared" si="43"/>
        <v>3.3.20.92.00</v>
      </c>
      <c r="H311" s="111" t="s">
        <v>88</v>
      </c>
      <c r="I311" s="198" t="str">
        <f t="shared" si="51"/>
        <v>A</v>
      </c>
      <c r="J311" s="265">
        <f t="shared" si="50"/>
        <v>4</v>
      </c>
      <c r="K311" s="467" t="s">
        <v>53</v>
      </c>
      <c r="M311" s="69" t="str">
        <f t="shared" si="44"/>
        <v>3.3.20.92.00</v>
      </c>
      <c r="N311" s="69" t="str">
        <f t="shared" si="45"/>
        <v>33209200</v>
      </c>
      <c r="O311" s="69" t="b">
        <f t="shared" si="46"/>
        <v>1</v>
      </c>
      <c r="P311" s="186" t="str">
        <f t="shared" si="42"/>
        <v>33209200</v>
      </c>
      <c r="R311" s="407" t="str">
        <f t="shared" si="47"/>
        <v>A</v>
      </c>
      <c r="S311" s="69" t="b">
        <f t="shared" si="48"/>
        <v>1</v>
      </c>
      <c r="U311" s="69" t="str">
        <f t="shared" si="49"/>
        <v>3.3.20.92.00 - DESPESAS DE EXERCÍCIOS ANTERIORES</v>
      </c>
    </row>
    <row r="312" spans="1:21" s="69" customFormat="1" x14ac:dyDescent="0.25">
      <c r="A312" s="157"/>
      <c r="B312" s="134">
        <v>3</v>
      </c>
      <c r="C312" s="110" t="s">
        <v>213</v>
      </c>
      <c r="D312" s="110" t="s">
        <v>256</v>
      </c>
      <c r="E312" s="110" t="s">
        <v>302</v>
      </c>
      <c r="F312" s="110" t="s">
        <v>264</v>
      </c>
      <c r="G312" s="343" t="str">
        <f t="shared" si="43"/>
        <v>3.3.20.93.00</v>
      </c>
      <c r="H312" s="111" t="s">
        <v>9</v>
      </c>
      <c r="I312" s="198" t="str">
        <f t="shared" si="51"/>
        <v>A</v>
      </c>
      <c r="J312" s="265">
        <f t="shared" si="50"/>
        <v>4</v>
      </c>
      <c r="K312" s="467" t="s">
        <v>53</v>
      </c>
      <c r="M312" s="69" t="str">
        <f t="shared" si="44"/>
        <v>3.3.20.93.00</v>
      </c>
      <c r="N312" s="69" t="str">
        <f t="shared" si="45"/>
        <v>33209300</v>
      </c>
      <c r="O312" s="69" t="b">
        <f t="shared" si="46"/>
        <v>1</v>
      </c>
      <c r="P312" s="186" t="str">
        <f t="shared" si="42"/>
        <v>33209300</v>
      </c>
      <c r="R312" s="407" t="str">
        <f t="shared" si="47"/>
        <v>A</v>
      </c>
      <c r="S312" s="69" t="b">
        <f t="shared" si="48"/>
        <v>1</v>
      </c>
      <c r="U312" s="69" t="str">
        <f t="shared" si="49"/>
        <v>3.3.20.93.00 - INDENIZAÇÕES E RESTITUIÇÕES</v>
      </c>
    </row>
    <row r="313" spans="1:21" s="6" customFormat="1" x14ac:dyDescent="0.25">
      <c r="A313" s="158"/>
      <c r="B313" s="390" t="s">
        <v>213</v>
      </c>
      <c r="C313" s="326" t="s">
        <v>213</v>
      </c>
      <c r="D313" s="326" t="s">
        <v>258</v>
      </c>
      <c r="E313" s="326" t="s">
        <v>264</v>
      </c>
      <c r="F313" s="326" t="s">
        <v>264</v>
      </c>
      <c r="G313" s="355" t="str">
        <f t="shared" si="43"/>
        <v>3.3.22.00.00</v>
      </c>
      <c r="H313" s="91" t="s">
        <v>663</v>
      </c>
      <c r="I313" s="214" t="str">
        <f t="shared" si="51"/>
        <v>S</v>
      </c>
      <c r="J313" s="281">
        <f t="shared" si="50"/>
        <v>3</v>
      </c>
      <c r="K313" s="468" t="s">
        <v>57</v>
      </c>
      <c r="M313" s="69" t="str">
        <f t="shared" si="44"/>
        <v>3.3.22.00.00</v>
      </c>
      <c r="N313" s="69" t="str">
        <f t="shared" si="45"/>
        <v>33220000</v>
      </c>
      <c r="O313" s="69" t="b">
        <f t="shared" si="46"/>
        <v>1</v>
      </c>
      <c r="P313" s="186" t="str">
        <f t="shared" si="42"/>
        <v>33220000</v>
      </c>
      <c r="R313" s="409" t="str">
        <f t="shared" si="47"/>
        <v>S</v>
      </c>
      <c r="S313" s="6" t="b">
        <f t="shared" si="48"/>
        <v>1</v>
      </c>
      <c r="U313" s="69" t="str">
        <f t="shared" si="49"/>
        <v>3.3.22.00.00 - EXECUÇÃO ORÇAMENTÁRIA DELEGADA À UNIÃO</v>
      </c>
    </row>
    <row r="314" spans="1:21" x14ac:dyDescent="0.25">
      <c r="B314" s="138" t="s">
        <v>213</v>
      </c>
      <c r="C314" s="113" t="s">
        <v>213</v>
      </c>
      <c r="D314" s="113" t="s">
        <v>258</v>
      </c>
      <c r="E314" s="113" t="s">
        <v>254</v>
      </c>
      <c r="F314" s="113" t="s">
        <v>264</v>
      </c>
      <c r="G314" s="353" t="str">
        <f t="shared" si="43"/>
        <v>3.3.22.14.00</v>
      </c>
      <c r="H314" s="89" t="s">
        <v>131</v>
      </c>
      <c r="I314" s="128" t="str">
        <f t="shared" si="51"/>
        <v>A</v>
      </c>
      <c r="J314" s="278">
        <f t="shared" si="50"/>
        <v>4</v>
      </c>
      <c r="K314" s="467" t="s">
        <v>53</v>
      </c>
      <c r="M314" s="69" t="str">
        <f t="shared" si="44"/>
        <v>3.3.22.14.00</v>
      </c>
      <c r="N314" s="69" t="str">
        <f t="shared" si="45"/>
        <v>33221400</v>
      </c>
      <c r="O314" s="69" t="b">
        <f t="shared" si="46"/>
        <v>1</v>
      </c>
      <c r="P314" s="186" t="str">
        <f t="shared" si="42"/>
        <v>33221400</v>
      </c>
      <c r="R314" s="407" t="str">
        <f t="shared" si="47"/>
        <v>A</v>
      </c>
      <c r="S314" s="2" t="b">
        <f t="shared" si="48"/>
        <v>1</v>
      </c>
      <c r="U314" s="69" t="str">
        <f t="shared" si="49"/>
        <v>3.3.22.14.00 - DIÁRIAS - CIVIL</v>
      </c>
    </row>
    <row r="315" spans="1:21" x14ac:dyDescent="0.25">
      <c r="B315" s="138" t="s">
        <v>213</v>
      </c>
      <c r="C315" s="113" t="s">
        <v>213</v>
      </c>
      <c r="D315" s="113" t="s">
        <v>258</v>
      </c>
      <c r="E315" s="113" t="s">
        <v>215</v>
      </c>
      <c r="F315" s="113" t="s">
        <v>264</v>
      </c>
      <c r="G315" s="353" t="str">
        <f t="shared" si="43"/>
        <v>3.3.22.30.00</v>
      </c>
      <c r="H315" s="89" t="s">
        <v>3</v>
      </c>
      <c r="I315" s="128" t="str">
        <f t="shared" si="51"/>
        <v>A</v>
      </c>
      <c r="J315" s="278">
        <f t="shared" si="50"/>
        <v>4</v>
      </c>
      <c r="K315" s="467" t="s">
        <v>53</v>
      </c>
      <c r="M315" s="69" t="str">
        <f t="shared" si="44"/>
        <v>3.3.22.30.00</v>
      </c>
      <c r="N315" s="69" t="str">
        <f t="shared" si="45"/>
        <v>33223000</v>
      </c>
      <c r="O315" s="69" t="b">
        <f t="shared" si="46"/>
        <v>1</v>
      </c>
      <c r="P315" s="186" t="str">
        <f t="shared" si="42"/>
        <v>33223000</v>
      </c>
      <c r="R315" s="407" t="str">
        <f t="shared" si="47"/>
        <v>A</v>
      </c>
      <c r="S315" s="2" t="b">
        <f t="shared" si="48"/>
        <v>1</v>
      </c>
      <c r="U315" s="69" t="str">
        <f t="shared" si="49"/>
        <v>3.3.22.30.00 - MATERIAL DE CONSUMO</v>
      </c>
    </row>
    <row r="316" spans="1:21" x14ac:dyDescent="0.25">
      <c r="B316" s="138" t="s">
        <v>213</v>
      </c>
      <c r="C316" s="113" t="s">
        <v>213</v>
      </c>
      <c r="D316" s="113" t="s">
        <v>258</v>
      </c>
      <c r="E316" s="113" t="s">
        <v>268</v>
      </c>
      <c r="F316" s="113" t="s">
        <v>264</v>
      </c>
      <c r="G316" s="353" t="str">
        <f t="shared" si="43"/>
        <v>3.3.22.35.00</v>
      </c>
      <c r="H316" s="89" t="s">
        <v>132</v>
      </c>
      <c r="I316" s="128" t="str">
        <f t="shared" si="51"/>
        <v>A</v>
      </c>
      <c r="J316" s="278">
        <f t="shared" si="50"/>
        <v>4</v>
      </c>
      <c r="K316" s="467" t="s">
        <v>53</v>
      </c>
      <c r="M316" s="69" t="str">
        <f t="shared" si="44"/>
        <v>3.3.22.35.00</v>
      </c>
      <c r="N316" s="69" t="str">
        <f t="shared" si="45"/>
        <v>33223500</v>
      </c>
      <c r="O316" s="69" t="b">
        <f t="shared" si="46"/>
        <v>1</v>
      </c>
      <c r="P316" s="186" t="str">
        <f t="shared" si="42"/>
        <v>33223500</v>
      </c>
      <c r="R316" s="407" t="str">
        <f t="shared" si="47"/>
        <v>A</v>
      </c>
      <c r="S316" s="2" t="b">
        <f t="shared" si="48"/>
        <v>1</v>
      </c>
      <c r="U316" s="69" t="str">
        <f t="shared" si="49"/>
        <v>3.3.22.35.00 - SERVIÇOS DE CONSULTORIA</v>
      </c>
    </row>
    <row r="317" spans="1:21" x14ac:dyDescent="0.25">
      <c r="B317" s="138" t="s">
        <v>213</v>
      </c>
      <c r="C317" s="113" t="s">
        <v>213</v>
      </c>
      <c r="D317" s="113" t="s">
        <v>258</v>
      </c>
      <c r="E317" s="113" t="s">
        <v>250</v>
      </c>
      <c r="F317" s="113" t="s">
        <v>264</v>
      </c>
      <c r="G317" s="353" t="str">
        <f t="shared" si="43"/>
        <v>3.3.22.36.00</v>
      </c>
      <c r="H317" s="89" t="s">
        <v>133</v>
      </c>
      <c r="I317" s="128" t="str">
        <f t="shared" si="51"/>
        <v>A</v>
      </c>
      <c r="J317" s="278">
        <f t="shared" si="50"/>
        <v>4</v>
      </c>
      <c r="K317" s="467" t="s">
        <v>53</v>
      </c>
      <c r="M317" s="69" t="str">
        <f t="shared" si="44"/>
        <v>3.3.22.36.00</v>
      </c>
      <c r="N317" s="69" t="str">
        <f t="shared" si="45"/>
        <v>33223600</v>
      </c>
      <c r="O317" s="69" t="b">
        <f t="shared" si="46"/>
        <v>1</v>
      </c>
      <c r="P317" s="186" t="str">
        <f t="shared" si="42"/>
        <v>33223600</v>
      </c>
      <c r="R317" s="407" t="str">
        <f t="shared" si="47"/>
        <v>A</v>
      </c>
      <c r="S317" s="2" t="b">
        <f t="shared" si="48"/>
        <v>1</v>
      </c>
      <c r="U317" s="69" t="str">
        <f t="shared" si="49"/>
        <v>3.3.22.36.00 - OUTROS SERVIÇOS DE TERCEIROS - PESSOA FÍSICA</v>
      </c>
    </row>
    <row r="318" spans="1:21" x14ac:dyDescent="0.25">
      <c r="B318" s="391" t="s">
        <v>213</v>
      </c>
      <c r="C318" s="327" t="s">
        <v>213</v>
      </c>
      <c r="D318" s="327" t="s">
        <v>258</v>
      </c>
      <c r="E318" s="327" t="s">
        <v>262</v>
      </c>
      <c r="F318" s="327" t="s">
        <v>264</v>
      </c>
      <c r="G318" s="356" t="str">
        <f t="shared" si="43"/>
        <v>3.3.22.39.00</v>
      </c>
      <c r="H318" s="92" t="s">
        <v>126</v>
      </c>
      <c r="I318" s="215" t="str">
        <f t="shared" si="51"/>
        <v>A</v>
      </c>
      <c r="J318" s="282">
        <f t="shared" si="50"/>
        <v>4</v>
      </c>
      <c r="K318" s="467" t="s">
        <v>53</v>
      </c>
      <c r="M318" s="69" t="str">
        <f t="shared" si="44"/>
        <v>3.3.22.39.00</v>
      </c>
      <c r="N318" s="69" t="str">
        <f t="shared" si="45"/>
        <v>33223900</v>
      </c>
      <c r="O318" s="69" t="b">
        <f t="shared" si="46"/>
        <v>1</v>
      </c>
      <c r="P318" s="186" t="str">
        <f t="shared" si="42"/>
        <v>33223900</v>
      </c>
      <c r="R318" s="407" t="str">
        <f t="shared" si="47"/>
        <v>A</v>
      </c>
      <c r="S318" s="2" t="b">
        <f t="shared" si="48"/>
        <v>1</v>
      </c>
      <c r="U318" s="69" t="str">
        <f t="shared" si="49"/>
        <v>3.3.22.39.00 - OUTROS SERVIÇOS DE TERCEIROS - PESSOA JURÍDICA</v>
      </c>
    </row>
    <row r="319" spans="1:21" s="69" customFormat="1" x14ac:dyDescent="0.25">
      <c r="A319" s="157"/>
      <c r="B319" s="134">
        <v>3</v>
      </c>
      <c r="C319" s="110" t="s">
        <v>213</v>
      </c>
      <c r="D319" s="110" t="s">
        <v>258</v>
      </c>
      <c r="E319" s="110" t="s">
        <v>231</v>
      </c>
      <c r="F319" s="110" t="s">
        <v>264</v>
      </c>
      <c r="G319" s="343" t="str">
        <f t="shared" si="43"/>
        <v>3.3.22.40.00</v>
      </c>
      <c r="H319" s="111" t="s">
        <v>347</v>
      </c>
      <c r="I319" s="211" t="str">
        <f t="shared" si="51"/>
        <v>A</v>
      </c>
      <c r="J319" s="277">
        <f t="shared" si="50"/>
        <v>4</v>
      </c>
      <c r="K319" s="475" t="s">
        <v>53</v>
      </c>
      <c r="M319" s="69" t="str">
        <f t="shared" si="44"/>
        <v>3.3.22.40.00</v>
      </c>
      <c r="N319" s="69" t="str">
        <f t="shared" si="45"/>
        <v>33224000</v>
      </c>
      <c r="O319" s="69" t="b">
        <f t="shared" si="46"/>
        <v>1</v>
      </c>
      <c r="P319" s="186" t="str">
        <f t="shared" si="42"/>
        <v>33224000</v>
      </c>
      <c r="R319" s="407" t="str">
        <f t="shared" si="47"/>
        <v>A</v>
      </c>
      <c r="S319" s="69" t="b">
        <f t="shared" si="48"/>
        <v>1</v>
      </c>
      <c r="U319" s="69" t="str">
        <f t="shared" si="49"/>
        <v>3.3.22.40.00 - SERVIÇOS DE TECNOLOGIA DA INFORMAÇÃO E COMUNICAÇÃO - PESSOA JURÍDICA</v>
      </c>
    </row>
    <row r="320" spans="1:21" s="6" customFormat="1" x14ac:dyDescent="0.25">
      <c r="A320" s="158"/>
      <c r="B320" s="149" t="s">
        <v>213</v>
      </c>
      <c r="C320" s="150" t="s">
        <v>213</v>
      </c>
      <c r="D320" s="150" t="s">
        <v>215</v>
      </c>
      <c r="E320" s="150" t="s">
        <v>264</v>
      </c>
      <c r="F320" s="150" t="s">
        <v>264</v>
      </c>
      <c r="G320" s="340" t="str">
        <f t="shared" si="43"/>
        <v>3.3.30.00.00</v>
      </c>
      <c r="H320" s="51" t="s">
        <v>52</v>
      </c>
      <c r="I320" s="194" t="str">
        <f t="shared" si="51"/>
        <v>S</v>
      </c>
      <c r="J320" s="261">
        <f t="shared" si="50"/>
        <v>3</v>
      </c>
      <c r="K320" s="137" t="s">
        <v>57</v>
      </c>
      <c r="M320" s="69" t="str">
        <f t="shared" si="44"/>
        <v>3.3.30.00.00</v>
      </c>
      <c r="N320" s="69" t="str">
        <f t="shared" si="45"/>
        <v>33300000</v>
      </c>
      <c r="O320" s="69" t="b">
        <f t="shared" si="46"/>
        <v>1</v>
      </c>
      <c r="P320" s="186" t="str">
        <f t="shared" si="42"/>
        <v>33300000</v>
      </c>
      <c r="R320" s="409" t="str">
        <f t="shared" si="47"/>
        <v>S</v>
      </c>
      <c r="S320" s="6" t="b">
        <f t="shared" si="48"/>
        <v>1</v>
      </c>
      <c r="U320" s="69" t="str">
        <f t="shared" si="49"/>
        <v>3.3.30.00.00 - TRANSFERÊNCIAS A ESTADOS E AO DISTRITO FEDERAL</v>
      </c>
    </row>
    <row r="321" spans="1:21" x14ac:dyDescent="0.25">
      <c r="B321" s="380" t="s">
        <v>213</v>
      </c>
      <c r="C321" s="318" t="s">
        <v>213</v>
      </c>
      <c r="D321" s="318" t="s">
        <v>215</v>
      </c>
      <c r="E321" s="318" t="s">
        <v>241</v>
      </c>
      <c r="F321" s="318" t="s">
        <v>264</v>
      </c>
      <c r="G321" s="341" t="str">
        <f t="shared" si="43"/>
        <v>3.3.30.41.00</v>
      </c>
      <c r="H321" s="46" t="s">
        <v>32</v>
      </c>
      <c r="I321" s="196" t="str">
        <f t="shared" si="51"/>
        <v>A</v>
      </c>
      <c r="J321" s="263">
        <f t="shared" si="50"/>
        <v>4</v>
      </c>
      <c r="K321" s="465" t="s">
        <v>53</v>
      </c>
      <c r="M321" s="69" t="str">
        <f t="shared" si="44"/>
        <v>3.3.30.41.00</v>
      </c>
      <c r="N321" s="69" t="str">
        <f t="shared" si="45"/>
        <v>33304100</v>
      </c>
      <c r="O321" s="69" t="b">
        <f t="shared" si="46"/>
        <v>1</v>
      </c>
      <c r="P321" s="186" t="str">
        <f t="shared" si="42"/>
        <v>33304100</v>
      </c>
      <c r="R321" s="407" t="str">
        <f t="shared" si="47"/>
        <v>A</v>
      </c>
      <c r="S321" s="2" t="b">
        <f t="shared" si="48"/>
        <v>1</v>
      </c>
      <c r="U321" s="69" t="str">
        <f t="shared" si="49"/>
        <v>3.3.30.41.00 - CONTRIBUIÇÕES</v>
      </c>
    </row>
    <row r="322" spans="1:21" x14ac:dyDescent="0.25">
      <c r="B322" s="384" t="s">
        <v>213</v>
      </c>
      <c r="C322" s="322" t="s">
        <v>213</v>
      </c>
      <c r="D322" s="322" t="s">
        <v>215</v>
      </c>
      <c r="E322" s="322" t="s">
        <v>297</v>
      </c>
      <c r="F322" s="322" t="s">
        <v>264</v>
      </c>
      <c r="G322" s="346" t="str">
        <f t="shared" si="43"/>
        <v>3.3.30.81.00</v>
      </c>
      <c r="H322" s="56" t="s">
        <v>472</v>
      </c>
      <c r="I322" s="203" t="str">
        <f t="shared" si="51"/>
        <v>S</v>
      </c>
      <c r="J322" s="270">
        <f t="shared" si="50"/>
        <v>4</v>
      </c>
      <c r="K322" s="469" t="s">
        <v>60</v>
      </c>
      <c r="M322" s="69" t="str">
        <f t="shared" si="44"/>
        <v>3.3.30.81.00</v>
      </c>
      <c r="N322" s="69" t="str">
        <f t="shared" si="45"/>
        <v>33308100</v>
      </c>
      <c r="O322" s="69" t="b">
        <f t="shared" si="46"/>
        <v>1</v>
      </c>
      <c r="P322" s="186" t="str">
        <f t="shared" si="42"/>
        <v>33308100</v>
      </c>
      <c r="R322" s="407" t="str">
        <f t="shared" si="47"/>
        <v>S</v>
      </c>
      <c r="S322" s="2" t="b">
        <f t="shared" si="48"/>
        <v>1</v>
      </c>
      <c r="U322" s="69" t="str">
        <f t="shared" si="49"/>
        <v>3.3.30.81.00 - DISTRIBUIÇÃO CONSTITUCIONAL OU LEGAL DE RECEITAS</v>
      </c>
    </row>
    <row r="323" spans="1:21" s="69" customFormat="1" x14ac:dyDescent="0.25">
      <c r="A323" s="157"/>
      <c r="B323" s="136" t="s">
        <v>213</v>
      </c>
      <c r="C323" s="94" t="s">
        <v>213</v>
      </c>
      <c r="D323" s="94" t="s">
        <v>215</v>
      </c>
      <c r="E323" s="94" t="s">
        <v>297</v>
      </c>
      <c r="F323" s="94" t="s">
        <v>251</v>
      </c>
      <c r="G323" s="350" t="str">
        <f t="shared" si="43"/>
        <v>3.3.30.81.01</v>
      </c>
      <c r="H323" s="96" t="s">
        <v>331</v>
      </c>
      <c r="I323" s="216" t="str">
        <f t="shared" si="51"/>
        <v>A</v>
      </c>
      <c r="J323" s="273">
        <f t="shared" si="50"/>
        <v>5</v>
      </c>
      <c r="K323" s="477" t="s">
        <v>332</v>
      </c>
      <c r="M323" s="69" t="str">
        <f t="shared" si="44"/>
        <v>3.3.30.81.01</v>
      </c>
      <c r="N323" s="69" t="str">
        <f t="shared" si="45"/>
        <v>33308101</v>
      </c>
      <c r="O323" s="69" t="b">
        <f t="shared" si="46"/>
        <v>1</v>
      </c>
      <c r="P323" s="186" t="str">
        <f t="shared" si="42"/>
        <v>33308101</v>
      </c>
      <c r="R323" s="407" t="str">
        <f t="shared" si="47"/>
        <v>A</v>
      </c>
      <c r="S323" s="69" t="b">
        <f t="shared" si="48"/>
        <v>1</v>
      </c>
      <c r="U323" s="69" t="str">
        <f t="shared" si="49"/>
        <v>3.3.30.81.01 - REPARTIÇÃO CONSTITUCIONAL DE RECEITAS</v>
      </c>
    </row>
    <row r="324" spans="1:21" s="69" customFormat="1" x14ac:dyDescent="0.25">
      <c r="A324" s="157"/>
      <c r="B324" s="136" t="s">
        <v>213</v>
      </c>
      <c r="C324" s="94" t="s">
        <v>213</v>
      </c>
      <c r="D324" s="94" t="s">
        <v>215</v>
      </c>
      <c r="E324" s="94" t="s">
        <v>297</v>
      </c>
      <c r="F324" s="94" t="s">
        <v>216</v>
      </c>
      <c r="G324" s="350" t="str">
        <f t="shared" si="43"/>
        <v>3.3.30.81.02</v>
      </c>
      <c r="H324" s="96" t="s">
        <v>333</v>
      </c>
      <c r="I324" s="216" t="str">
        <f t="shared" si="51"/>
        <v>A</v>
      </c>
      <c r="J324" s="273">
        <f t="shared" si="50"/>
        <v>5</v>
      </c>
      <c r="K324" s="477" t="s">
        <v>332</v>
      </c>
      <c r="M324" s="69" t="str">
        <f t="shared" si="44"/>
        <v>3.3.30.81.02</v>
      </c>
      <c r="N324" s="69" t="str">
        <f t="shared" si="45"/>
        <v>33308102</v>
      </c>
      <c r="O324" s="69" t="b">
        <f t="shared" si="46"/>
        <v>1</v>
      </c>
      <c r="P324" s="186" t="str">
        <f t="shared" si="42"/>
        <v>33308102</v>
      </c>
      <c r="R324" s="407" t="str">
        <f t="shared" si="47"/>
        <v>A</v>
      </c>
      <c r="S324" s="69" t="b">
        <f t="shared" si="48"/>
        <v>1</v>
      </c>
      <c r="U324" s="69" t="str">
        <f t="shared" si="49"/>
        <v>3.3.30.81.02 - DISTRIBUIÇÃO DE RECEITAS DE ROYALTIES</v>
      </c>
    </row>
    <row r="325" spans="1:21" s="69" customFormat="1" x14ac:dyDescent="0.25">
      <c r="A325" s="157"/>
      <c r="B325" s="136" t="s">
        <v>213</v>
      </c>
      <c r="C325" s="94" t="s">
        <v>213</v>
      </c>
      <c r="D325" s="94" t="s">
        <v>215</v>
      </c>
      <c r="E325" s="94" t="s">
        <v>297</v>
      </c>
      <c r="F325" s="94" t="s">
        <v>270</v>
      </c>
      <c r="G325" s="350" t="str">
        <f t="shared" si="43"/>
        <v>3.3.30.81.99</v>
      </c>
      <c r="H325" s="96" t="s">
        <v>334</v>
      </c>
      <c r="I325" s="216" t="str">
        <f t="shared" si="51"/>
        <v>A</v>
      </c>
      <c r="J325" s="273">
        <f t="shared" si="50"/>
        <v>5</v>
      </c>
      <c r="K325" s="477" t="s">
        <v>332</v>
      </c>
      <c r="M325" s="69" t="str">
        <f t="shared" si="44"/>
        <v>3.3.30.81.99</v>
      </c>
      <c r="N325" s="69" t="str">
        <f t="shared" si="45"/>
        <v>33308199</v>
      </c>
      <c r="O325" s="69" t="b">
        <f t="shared" si="46"/>
        <v>1</v>
      </c>
      <c r="P325" s="186" t="str">
        <f t="shared" si="42"/>
        <v>33308199</v>
      </c>
      <c r="R325" s="407" t="str">
        <f t="shared" si="47"/>
        <v>A</v>
      </c>
      <c r="S325" s="69" t="b">
        <f t="shared" si="48"/>
        <v>1</v>
      </c>
      <c r="U325" s="69" t="str">
        <f t="shared" si="49"/>
        <v>3.3.30.81.99 - OUTRAS DISTRIBUIÇÕES DE RECEITAS</v>
      </c>
    </row>
    <row r="326" spans="1:21" s="69" customFormat="1" x14ac:dyDescent="0.25">
      <c r="A326" s="157"/>
      <c r="B326" s="380" t="s">
        <v>213</v>
      </c>
      <c r="C326" s="318" t="s">
        <v>213</v>
      </c>
      <c r="D326" s="318" t="s">
        <v>215</v>
      </c>
      <c r="E326" s="318" t="s">
        <v>263</v>
      </c>
      <c r="F326" s="318" t="s">
        <v>264</v>
      </c>
      <c r="G326" s="341" t="str">
        <f t="shared" si="43"/>
        <v>3.3.30.92.00</v>
      </c>
      <c r="H326" s="46" t="s">
        <v>88</v>
      </c>
      <c r="I326" s="196" t="str">
        <f t="shared" si="51"/>
        <v>A</v>
      </c>
      <c r="J326" s="263">
        <f t="shared" si="50"/>
        <v>4</v>
      </c>
      <c r="K326" s="465" t="s">
        <v>53</v>
      </c>
      <c r="M326" s="69" t="str">
        <f t="shared" si="44"/>
        <v>3.3.30.92.00</v>
      </c>
      <c r="N326" s="69" t="str">
        <f t="shared" si="45"/>
        <v>33309200</v>
      </c>
      <c r="O326" s="69" t="b">
        <f t="shared" si="46"/>
        <v>1</v>
      </c>
      <c r="P326" s="186" t="str">
        <f t="shared" si="42"/>
        <v>33309200</v>
      </c>
      <c r="R326" s="407" t="str">
        <f t="shared" si="47"/>
        <v>A</v>
      </c>
      <c r="S326" s="69" t="b">
        <f t="shared" si="48"/>
        <v>1</v>
      </c>
      <c r="U326" s="69" t="str">
        <f t="shared" si="49"/>
        <v>3.3.30.92.00 - DESPESAS DE EXERCÍCIOS ANTERIORES</v>
      </c>
    </row>
    <row r="327" spans="1:21" x14ac:dyDescent="0.25">
      <c r="B327" s="138" t="s">
        <v>213</v>
      </c>
      <c r="C327" s="113" t="s">
        <v>213</v>
      </c>
      <c r="D327" s="113" t="s">
        <v>215</v>
      </c>
      <c r="E327" s="113" t="s">
        <v>302</v>
      </c>
      <c r="F327" s="113" t="s">
        <v>264</v>
      </c>
      <c r="G327" s="353" t="str">
        <f t="shared" si="43"/>
        <v>3.3.30.93.00</v>
      </c>
      <c r="H327" s="89" t="s">
        <v>9</v>
      </c>
      <c r="I327" s="128" t="str">
        <f t="shared" si="51"/>
        <v>A</v>
      </c>
      <c r="J327" s="278">
        <f t="shared" si="50"/>
        <v>4</v>
      </c>
      <c r="K327" s="467" t="s">
        <v>53</v>
      </c>
      <c r="M327" s="69" t="str">
        <f t="shared" si="44"/>
        <v>3.3.30.93.00</v>
      </c>
      <c r="N327" s="69" t="str">
        <f t="shared" si="45"/>
        <v>33309300</v>
      </c>
      <c r="O327" s="69" t="b">
        <f t="shared" si="46"/>
        <v>1</v>
      </c>
      <c r="P327" s="186" t="str">
        <f t="shared" si="42"/>
        <v>33309300</v>
      </c>
      <c r="R327" s="407" t="str">
        <f t="shared" si="47"/>
        <v>A</v>
      </c>
      <c r="S327" s="2" t="b">
        <f t="shared" si="48"/>
        <v>1</v>
      </c>
      <c r="U327" s="69" t="str">
        <f t="shared" si="49"/>
        <v>3.3.30.93.00 - INDENIZAÇÕES E RESTITUIÇÕES</v>
      </c>
    </row>
    <row r="328" spans="1:21" s="6" customFormat="1" x14ac:dyDescent="0.25">
      <c r="A328" s="158"/>
      <c r="B328" s="149" t="s">
        <v>213</v>
      </c>
      <c r="C328" s="150" t="s">
        <v>213</v>
      </c>
      <c r="D328" s="150" t="s">
        <v>228</v>
      </c>
      <c r="E328" s="150" t="s">
        <v>264</v>
      </c>
      <c r="F328" s="150" t="s">
        <v>264</v>
      </c>
      <c r="G328" s="340" t="str">
        <f t="shared" si="43"/>
        <v>3.3.31.00.00</v>
      </c>
      <c r="H328" s="51" t="s">
        <v>664</v>
      </c>
      <c r="I328" s="194" t="str">
        <f t="shared" si="51"/>
        <v>S</v>
      </c>
      <c r="J328" s="261">
        <f t="shared" si="50"/>
        <v>3</v>
      </c>
      <c r="K328" s="137" t="s">
        <v>57</v>
      </c>
      <c r="M328" s="69" t="str">
        <f t="shared" si="44"/>
        <v>3.3.31.00.00</v>
      </c>
      <c r="N328" s="69" t="str">
        <f t="shared" si="45"/>
        <v>33310000</v>
      </c>
      <c r="O328" s="69" t="b">
        <f t="shared" si="46"/>
        <v>1</v>
      </c>
      <c r="P328" s="186" t="str">
        <f t="shared" si="42"/>
        <v>33310000</v>
      </c>
      <c r="R328" s="409" t="str">
        <f t="shared" si="47"/>
        <v>S</v>
      </c>
      <c r="S328" s="6" t="b">
        <f t="shared" si="48"/>
        <v>1</v>
      </c>
      <c r="U328" s="69" t="str">
        <f t="shared" si="49"/>
        <v>3.3.31.00.00 - TRANSFERÊNCIAS A ESTADOS E AO DISTRITO FEDERAL - FUNDO A FUNDO</v>
      </c>
    </row>
    <row r="329" spans="1:21" x14ac:dyDescent="0.25">
      <c r="B329" s="380" t="s">
        <v>213</v>
      </c>
      <c r="C329" s="318" t="s">
        <v>213</v>
      </c>
      <c r="D329" s="318" t="s">
        <v>228</v>
      </c>
      <c r="E329" s="318" t="s">
        <v>241</v>
      </c>
      <c r="F329" s="318" t="s">
        <v>264</v>
      </c>
      <c r="G329" s="341" t="str">
        <f t="shared" si="43"/>
        <v>3.3.31.41.00</v>
      </c>
      <c r="H329" s="46" t="s">
        <v>32</v>
      </c>
      <c r="I329" s="196" t="str">
        <f t="shared" si="51"/>
        <v>A</v>
      </c>
      <c r="J329" s="263">
        <f t="shared" si="50"/>
        <v>4</v>
      </c>
      <c r="K329" s="465" t="s">
        <v>53</v>
      </c>
      <c r="M329" s="69" t="str">
        <f t="shared" si="44"/>
        <v>3.3.31.41.00</v>
      </c>
      <c r="N329" s="69" t="str">
        <f t="shared" si="45"/>
        <v>33314100</v>
      </c>
      <c r="O329" s="69" t="b">
        <f t="shared" si="46"/>
        <v>1</v>
      </c>
      <c r="P329" s="186" t="str">
        <f t="shared" si="42"/>
        <v>33314100</v>
      </c>
      <c r="R329" s="407" t="str">
        <f t="shared" si="47"/>
        <v>A</v>
      </c>
      <c r="S329" s="2" t="b">
        <f t="shared" si="48"/>
        <v>1</v>
      </c>
      <c r="U329" s="69" t="str">
        <f t="shared" si="49"/>
        <v>3.3.31.41.00 - CONTRIBUIÇÕES</v>
      </c>
    </row>
    <row r="330" spans="1:21" x14ac:dyDescent="0.25">
      <c r="B330" s="380" t="s">
        <v>213</v>
      </c>
      <c r="C330" s="318" t="s">
        <v>213</v>
      </c>
      <c r="D330" s="318" t="s">
        <v>228</v>
      </c>
      <c r="E330" s="318" t="s">
        <v>263</v>
      </c>
      <c r="F330" s="318" t="s">
        <v>264</v>
      </c>
      <c r="G330" s="341" t="str">
        <f t="shared" si="43"/>
        <v>3.3.31.92.00</v>
      </c>
      <c r="H330" s="46" t="s">
        <v>88</v>
      </c>
      <c r="I330" s="196" t="str">
        <f t="shared" si="51"/>
        <v>A</v>
      </c>
      <c r="J330" s="263">
        <f t="shared" si="50"/>
        <v>4</v>
      </c>
      <c r="K330" s="465" t="s">
        <v>53</v>
      </c>
      <c r="M330" s="69" t="str">
        <f t="shared" si="44"/>
        <v>3.3.31.92.00</v>
      </c>
      <c r="N330" s="69" t="str">
        <f t="shared" si="45"/>
        <v>33319200</v>
      </c>
      <c r="O330" s="69" t="b">
        <f t="shared" si="46"/>
        <v>1</v>
      </c>
      <c r="P330" s="186" t="str">
        <f t="shared" ref="P330:P393" si="52">TRIM(SUBSTITUTE(TEXT(G330,"00000000"),".",""))</f>
        <v>33319200</v>
      </c>
      <c r="R330" s="407" t="str">
        <f t="shared" si="47"/>
        <v>A</v>
      </c>
      <c r="S330" s="2" t="b">
        <f t="shared" si="48"/>
        <v>1</v>
      </c>
      <c r="U330" s="69" t="str">
        <f t="shared" si="49"/>
        <v>3.3.31.92.00 - DESPESAS DE EXERCÍCIOS ANTERIORES</v>
      </c>
    </row>
    <row r="331" spans="1:21" s="6" customFormat="1" x14ac:dyDescent="0.25">
      <c r="A331" s="158"/>
      <c r="B331" s="149" t="s">
        <v>213</v>
      </c>
      <c r="C331" s="150" t="s">
        <v>213</v>
      </c>
      <c r="D331" s="150" t="s">
        <v>233</v>
      </c>
      <c r="E331" s="150" t="s">
        <v>264</v>
      </c>
      <c r="F331" s="150" t="s">
        <v>264</v>
      </c>
      <c r="G331" s="340" t="str">
        <f t="shared" ref="G331:G394" si="53">B331&amp;"."&amp;C331&amp;"."&amp;D331&amp;"."&amp;E331&amp;"."&amp;F331</f>
        <v>3.3.32.00.00</v>
      </c>
      <c r="H331" s="51" t="s">
        <v>665</v>
      </c>
      <c r="I331" s="194" t="str">
        <f t="shared" si="51"/>
        <v>S</v>
      </c>
      <c r="J331" s="261">
        <f t="shared" si="50"/>
        <v>3</v>
      </c>
      <c r="K331" s="137" t="s">
        <v>57</v>
      </c>
      <c r="M331" s="69" t="str">
        <f t="shared" ref="M331:M394" si="54">B331&amp;"."&amp;C331&amp;"."&amp;D331&amp;"."&amp;E331&amp;"."&amp;F331</f>
        <v>3.3.32.00.00</v>
      </c>
      <c r="N331" s="69" t="str">
        <f t="shared" ref="N331:N394" si="55">SUBSTITUTE(M331,".","")</f>
        <v>33320000</v>
      </c>
      <c r="O331" s="69" t="b">
        <f t="shared" ref="O331:O394" si="56">N331=P331</f>
        <v>1</v>
      </c>
      <c r="P331" s="186" t="str">
        <f t="shared" si="52"/>
        <v>33320000</v>
      </c>
      <c r="R331" s="409" t="str">
        <f t="shared" ref="R331:R394" si="57">IF(IFERROR(SEARCH("Último",K331),0)&gt;0,"A","S")</f>
        <v>S</v>
      </c>
      <c r="S331" s="6" t="b">
        <f t="shared" ref="S331:S394" si="58">R331=I331</f>
        <v>1</v>
      </c>
      <c r="U331" s="69" t="str">
        <f t="shared" ref="U331:U394" si="59">G331&amp;" - "&amp;H331</f>
        <v>3.3.32.00.00 - EXECUÇÃO ORÇAMENTÁRIA DELEGADA A ESTADOS E AO DISTRITO FEDERAL</v>
      </c>
    </row>
    <row r="332" spans="1:21" x14ac:dyDescent="0.25">
      <c r="B332" s="380" t="s">
        <v>213</v>
      </c>
      <c r="C332" s="318" t="s">
        <v>213</v>
      </c>
      <c r="D332" s="318" t="s">
        <v>233</v>
      </c>
      <c r="E332" s="318" t="s">
        <v>254</v>
      </c>
      <c r="F332" s="318" t="s">
        <v>264</v>
      </c>
      <c r="G332" s="341" t="str">
        <f t="shared" si="53"/>
        <v>3.3.32.14.00</v>
      </c>
      <c r="H332" s="46" t="s">
        <v>131</v>
      </c>
      <c r="I332" s="196" t="str">
        <f t="shared" si="51"/>
        <v>A</v>
      </c>
      <c r="J332" s="263">
        <f t="shared" si="50"/>
        <v>4</v>
      </c>
      <c r="K332" s="465" t="s">
        <v>53</v>
      </c>
      <c r="M332" s="69" t="str">
        <f t="shared" si="54"/>
        <v>3.3.32.14.00</v>
      </c>
      <c r="N332" s="69" t="str">
        <f t="shared" si="55"/>
        <v>33321400</v>
      </c>
      <c r="O332" s="69" t="b">
        <f t="shared" si="56"/>
        <v>1</v>
      </c>
      <c r="P332" s="186" t="str">
        <f t="shared" si="52"/>
        <v>33321400</v>
      </c>
      <c r="R332" s="407" t="str">
        <f t="shared" si="57"/>
        <v>A</v>
      </c>
      <c r="S332" s="2" t="b">
        <f t="shared" si="58"/>
        <v>1</v>
      </c>
      <c r="U332" s="69" t="str">
        <f t="shared" si="59"/>
        <v>3.3.32.14.00 - DIÁRIAS - CIVIL</v>
      </c>
    </row>
    <row r="333" spans="1:21" x14ac:dyDescent="0.25">
      <c r="B333" s="380" t="s">
        <v>213</v>
      </c>
      <c r="C333" s="318" t="s">
        <v>213</v>
      </c>
      <c r="D333" s="318" t="s">
        <v>233</v>
      </c>
      <c r="E333" s="318" t="s">
        <v>226</v>
      </c>
      <c r="F333" s="318" t="s">
        <v>264</v>
      </c>
      <c r="G333" s="341" t="str">
        <f t="shared" si="53"/>
        <v>3.3.32.18.00</v>
      </c>
      <c r="H333" s="46" t="s">
        <v>148</v>
      </c>
      <c r="I333" s="196" t="str">
        <f t="shared" si="51"/>
        <v>A</v>
      </c>
      <c r="J333" s="263">
        <f t="shared" ref="J333:J396" si="60">IF( (VALUE(F333) &gt; 0), 5,IF( (VALUE(E333) &gt; 0), 4,IF( (VALUE(D333) &gt; 0), 3,IF( (VALUE(C333) &gt; 0), 2,1))))</f>
        <v>4</v>
      </c>
      <c r="K333" s="465" t="s">
        <v>53</v>
      </c>
      <c r="M333" s="69" t="str">
        <f t="shared" si="54"/>
        <v>3.3.32.18.00</v>
      </c>
      <c r="N333" s="69" t="str">
        <f t="shared" si="55"/>
        <v>33321800</v>
      </c>
      <c r="O333" s="69" t="b">
        <f t="shared" si="56"/>
        <v>1</v>
      </c>
      <c r="P333" s="186" t="str">
        <f t="shared" si="52"/>
        <v>33321800</v>
      </c>
      <c r="R333" s="407" t="str">
        <f t="shared" si="57"/>
        <v>A</v>
      </c>
      <c r="S333" s="2" t="b">
        <f t="shared" si="58"/>
        <v>1</v>
      </c>
      <c r="U333" s="69" t="str">
        <f t="shared" si="59"/>
        <v>3.3.32.18.00 - AUXÍLIO FINANCEIRO A ESTUDANTES</v>
      </c>
    </row>
    <row r="334" spans="1:21" x14ac:dyDescent="0.25">
      <c r="B334" s="380" t="s">
        <v>213</v>
      </c>
      <c r="C334" s="318" t="s">
        <v>213</v>
      </c>
      <c r="D334" s="318" t="s">
        <v>233</v>
      </c>
      <c r="E334" s="318" t="s">
        <v>256</v>
      </c>
      <c r="F334" s="318" t="s">
        <v>264</v>
      </c>
      <c r="G334" s="341" t="str">
        <f t="shared" si="53"/>
        <v>3.3.32.20.00</v>
      </c>
      <c r="H334" s="46" t="s">
        <v>150</v>
      </c>
      <c r="I334" s="196" t="str">
        <f t="shared" si="51"/>
        <v>A</v>
      </c>
      <c r="J334" s="263">
        <f t="shared" si="60"/>
        <v>4</v>
      </c>
      <c r="K334" s="465" t="s">
        <v>53</v>
      </c>
      <c r="M334" s="69" t="str">
        <f t="shared" si="54"/>
        <v>3.3.32.20.00</v>
      </c>
      <c r="N334" s="69" t="str">
        <f t="shared" si="55"/>
        <v>33322000</v>
      </c>
      <c r="O334" s="69" t="b">
        <f t="shared" si="56"/>
        <v>1</v>
      </c>
      <c r="P334" s="186" t="str">
        <f t="shared" si="52"/>
        <v>33322000</v>
      </c>
      <c r="R334" s="407" t="str">
        <f t="shared" si="57"/>
        <v>A</v>
      </c>
      <c r="S334" s="2" t="b">
        <f t="shared" si="58"/>
        <v>1</v>
      </c>
      <c r="U334" s="69" t="str">
        <f t="shared" si="59"/>
        <v>3.3.32.20.00 - AUXÍLIO FINANCEIRO A PESQUISADORES</v>
      </c>
    </row>
    <row r="335" spans="1:21" x14ac:dyDescent="0.25">
      <c r="B335" s="380" t="s">
        <v>213</v>
      </c>
      <c r="C335" s="318" t="s">
        <v>213</v>
      </c>
      <c r="D335" s="318" t="s">
        <v>233</v>
      </c>
      <c r="E335" s="318" t="s">
        <v>215</v>
      </c>
      <c r="F335" s="318" t="s">
        <v>264</v>
      </c>
      <c r="G335" s="341" t="str">
        <f t="shared" si="53"/>
        <v>3.3.32.30.00</v>
      </c>
      <c r="H335" s="46" t="s">
        <v>3</v>
      </c>
      <c r="I335" s="196" t="str">
        <f t="shared" si="51"/>
        <v>A</v>
      </c>
      <c r="J335" s="263">
        <f t="shared" si="60"/>
        <v>4</v>
      </c>
      <c r="K335" s="465" t="s">
        <v>53</v>
      </c>
      <c r="M335" s="69" t="str">
        <f t="shared" si="54"/>
        <v>3.3.32.30.00</v>
      </c>
      <c r="N335" s="69" t="str">
        <f t="shared" si="55"/>
        <v>33323000</v>
      </c>
      <c r="O335" s="69" t="b">
        <f t="shared" si="56"/>
        <v>1</v>
      </c>
      <c r="P335" s="186" t="str">
        <f t="shared" si="52"/>
        <v>33323000</v>
      </c>
      <c r="R335" s="407" t="str">
        <f t="shared" si="57"/>
        <v>A</v>
      </c>
      <c r="S335" s="2" t="b">
        <f t="shared" si="58"/>
        <v>1</v>
      </c>
      <c r="U335" s="69" t="str">
        <f t="shared" si="59"/>
        <v>3.3.32.30.00 - MATERIAL DE CONSUMO</v>
      </c>
    </row>
    <row r="336" spans="1:21" x14ac:dyDescent="0.25">
      <c r="B336" s="380" t="s">
        <v>213</v>
      </c>
      <c r="C336" s="318" t="s">
        <v>213</v>
      </c>
      <c r="D336" s="318" t="s">
        <v>233</v>
      </c>
      <c r="E336" s="318" t="s">
        <v>233</v>
      </c>
      <c r="F336" s="318" t="s">
        <v>264</v>
      </c>
      <c r="G336" s="341" t="str">
        <f t="shared" si="53"/>
        <v>3.3.32.32.00</v>
      </c>
      <c r="H336" s="46" t="s">
        <v>666</v>
      </c>
      <c r="I336" s="196" t="str">
        <f t="shared" si="51"/>
        <v>A</v>
      </c>
      <c r="J336" s="263">
        <f t="shared" si="60"/>
        <v>4</v>
      </c>
      <c r="K336" s="465" t="s">
        <v>53</v>
      </c>
      <c r="M336" s="69" t="str">
        <f t="shared" si="54"/>
        <v>3.3.32.32.00</v>
      </c>
      <c r="N336" s="69" t="str">
        <f t="shared" si="55"/>
        <v>33323200</v>
      </c>
      <c r="O336" s="69" t="b">
        <f t="shared" si="56"/>
        <v>1</v>
      </c>
      <c r="P336" s="186" t="str">
        <f t="shared" si="52"/>
        <v>33323200</v>
      </c>
      <c r="R336" s="407" t="str">
        <f t="shared" si="57"/>
        <v>A</v>
      </c>
      <c r="S336" s="2" t="b">
        <f t="shared" si="58"/>
        <v>1</v>
      </c>
      <c r="U336" s="69" t="str">
        <f t="shared" si="59"/>
        <v>3.3.32.32.00 - MATERIAL, BEM OU SERVIÇO P/ DISTRIB. GRATUITA</v>
      </c>
    </row>
    <row r="337" spans="1:21" x14ac:dyDescent="0.25">
      <c r="B337" s="380" t="s">
        <v>213</v>
      </c>
      <c r="C337" s="318" t="s">
        <v>213</v>
      </c>
      <c r="D337" s="318" t="s">
        <v>233</v>
      </c>
      <c r="E337" s="318" t="s">
        <v>239</v>
      </c>
      <c r="F337" s="318" t="s">
        <v>264</v>
      </c>
      <c r="G337" s="341" t="str">
        <f t="shared" si="53"/>
        <v>3.3.32.33.00</v>
      </c>
      <c r="H337" s="46" t="s">
        <v>31</v>
      </c>
      <c r="I337" s="196" t="str">
        <f t="shared" si="51"/>
        <v>A</v>
      </c>
      <c r="J337" s="263">
        <f t="shared" si="60"/>
        <v>4</v>
      </c>
      <c r="K337" s="465" t="s">
        <v>53</v>
      </c>
      <c r="M337" s="69" t="str">
        <f t="shared" si="54"/>
        <v>3.3.32.33.00</v>
      </c>
      <c r="N337" s="69" t="str">
        <f t="shared" si="55"/>
        <v>33323300</v>
      </c>
      <c r="O337" s="69" t="b">
        <f t="shared" si="56"/>
        <v>1</v>
      </c>
      <c r="P337" s="186" t="str">
        <f t="shared" si="52"/>
        <v>33323300</v>
      </c>
      <c r="R337" s="407" t="str">
        <f t="shared" si="57"/>
        <v>A</v>
      </c>
      <c r="S337" s="2" t="b">
        <f t="shared" si="58"/>
        <v>1</v>
      </c>
      <c r="U337" s="69" t="str">
        <f t="shared" si="59"/>
        <v>3.3.32.33.00 - PASSAGENS E DESPESAS COM LOCOMOÇÃO</v>
      </c>
    </row>
    <row r="338" spans="1:21" x14ac:dyDescent="0.25">
      <c r="B338" s="380" t="s">
        <v>213</v>
      </c>
      <c r="C338" s="318" t="s">
        <v>213</v>
      </c>
      <c r="D338" s="318" t="s">
        <v>233</v>
      </c>
      <c r="E338" s="318" t="s">
        <v>268</v>
      </c>
      <c r="F338" s="318" t="s">
        <v>264</v>
      </c>
      <c r="G338" s="341" t="str">
        <f t="shared" si="53"/>
        <v>3.3.32.35.00</v>
      </c>
      <c r="H338" s="46" t="s">
        <v>132</v>
      </c>
      <c r="I338" s="196" t="str">
        <f t="shared" si="51"/>
        <v>A</v>
      </c>
      <c r="J338" s="263">
        <f t="shared" si="60"/>
        <v>4</v>
      </c>
      <c r="K338" s="465" t="s">
        <v>53</v>
      </c>
      <c r="M338" s="69" t="str">
        <f t="shared" si="54"/>
        <v>3.3.32.35.00</v>
      </c>
      <c r="N338" s="69" t="str">
        <f t="shared" si="55"/>
        <v>33323500</v>
      </c>
      <c r="O338" s="69" t="b">
        <f t="shared" si="56"/>
        <v>1</v>
      </c>
      <c r="P338" s="186" t="str">
        <f t="shared" si="52"/>
        <v>33323500</v>
      </c>
      <c r="R338" s="407" t="str">
        <f t="shared" si="57"/>
        <v>A</v>
      </c>
      <c r="S338" s="2" t="b">
        <f t="shared" si="58"/>
        <v>1</v>
      </c>
      <c r="U338" s="69" t="str">
        <f t="shared" si="59"/>
        <v>3.3.32.35.00 - SERVIÇOS DE CONSULTORIA</v>
      </c>
    </row>
    <row r="339" spans="1:21" x14ac:dyDescent="0.25">
      <c r="B339" s="380" t="s">
        <v>213</v>
      </c>
      <c r="C339" s="318" t="s">
        <v>213</v>
      </c>
      <c r="D339" s="318" t="s">
        <v>233</v>
      </c>
      <c r="E339" s="318" t="s">
        <v>250</v>
      </c>
      <c r="F339" s="318" t="s">
        <v>264</v>
      </c>
      <c r="G339" s="341" t="str">
        <f t="shared" si="53"/>
        <v>3.3.32.36.00</v>
      </c>
      <c r="H339" s="46" t="s">
        <v>133</v>
      </c>
      <c r="I339" s="196" t="str">
        <f t="shared" si="51"/>
        <v>A</v>
      </c>
      <c r="J339" s="263">
        <f t="shared" si="60"/>
        <v>4</v>
      </c>
      <c r="K339" s="465" t="s">
        <v>53</v>
      </c>
      <c r="M339" s="69" t="str">
        <f t="shared" si="54"/>
        <v>3.3.32.36.00</v>
      </c>
      <c r="N339" s="69" t="str">
        <f t="shared" si="55"/>
        <v>33323600</v>
      </c>
      <c r="O339" s="69" t="b">
        <f t="shared" si="56"/>
        <v>1</v>
      </c>
      <c r="P339" s="186" t="str">
        <f t="shared" si="52"/>
        <v>33323600</v>
      </c>
      <c r="R339" s="407" t="str">
        <f t="shared" si="57"/>
        <v>A</v>
      </c>
      <c r="S339" s="2" t="b">
        <f t="shared" si="58"/>
        <v>1</v>
      </c>
      <c r="U339" s="69" t="str">
        <f t="shared" si="59"/>
        <v>3.3.32.36.00 - OUTROS SERVIÇOS DE TERCEIROS - PESSOA FÍSICA</v>
      </c>
    </row>
    <row r="340" spans="1:21" x14ac:dyDescent="0.25">
      <c r="B340" s="392" t="s">
        <v>213</v>
      </c>
      <c r="C340" s="328" t="s">
        <v>213</v>
      </c>
      <c r="D340" s="328" t="s">
        <v>233</v>
      </c>
      <c r="E340" s="328" t="s">
        <v>262</v>
      </c>
      <c r="F340" s="328" t="s">
        <v>264</v>
      </c>
      <c r="G340" s="357" t="str">
        <f t="shared" si="53"/>
        <v>3.3.32.39.00</v>
      </c>
      <c r="H340" s="73" t="s">
        <v>126</v>
      </c>
      <c r="I340" s="217" t="str">
        <f t="shared" ref="I340:I403" si="61">IF(J340&lt;J341,"S","A")</f>
        <v>A</v>
      </c>
      <c r="J340" s="283">
        <f t="shared" si="60"/>
        <v>4</v>
      </c>
      <c r="K340" s="465" t="s">
        <v>53</v>
      </c>
      <c r="M340" s="69" t="str">
        <f t="shared" si="54"/>
        <v>3.3.32.39.00</v>
      </c>
      <c r="N340" s="69" t="str">
        <f t="shared" si="55"/>
        <v>33323900</v>
      </c>
      <c r="O340" s="69" t="b">
        <f t="shared" si="56"/>
        <v>1</v>
      </c>
      <c r="P340" s="186" t="str">
        <f t="shared" si="52"/>
        <v>33323900</v>
      </c>
      <c r="R340" s="407" t="str">
        <f t="shared" si="57"/>
        <v>A</v>
      </c>
      <c r="S340" s="2" t="b">
        <f t="shared" si="58"/>
        <v>1</v>
      </c>
      <c r="U340" s="69" t="str">
        <f t="shared" si="59"/>
        <v>3.3.32.39.00 - OUTROS SERVIÇOS DE TERCEIROS - PESSOA JURÍDICA</v>
      </c>
    </row>
    <row r="341" spans="1:21" s="69" customFormat="1" x14ac:dyDescent="0.25">
      <c r="A341" s="157"/>
      <c r="B341" s="134">
        <v>3</v>
      </c>
      <c r="C341" s="110" t="s">
        <v>213</v>
      </c>
      <c r="D341" s="110" t="s">
        <v>233</v>
      </c>
      <c r="E341" s="110" t="s">
        <v>231</v>
      </c>
      <c r="F341" s="110" t="s">
        <v>264</v>
      </c>
      <c r="G341" s="343" t="str">
        <f t="shared" si="53"/>
        <v>3.3.32.40.00</v>
      </c>
      <c r="H341" s="111" t="s">
        <v>347</v>
      </c>
      <c r="I341" s="198" t="str">
        <f t="shared" si="61"/>
        <v>A</v>
      </c>
      <c r="J341" s="265">
        <f t="shared" si="60"/>
        <v>4</v>
      </c>
      <c r="K341" s="467" t="s">
        <v>53</v>
      </c>
      <c r="M341" s="69" t="str">
        <f t="shared" si="54"/>
        <v>3.3.32.40.00</v>
      </c>
      <c r="N341" s="69" t="str">
        <f t="shared" si="55"/>
        <v>33324000</v>
      </c>
      <c r="O341" s="69" t="b">
        <f t="shared" si="56"/>
        <v>1</v>
      </c>
      <c r="P341" s="186" t="str">
        <f t="shared" si="52"/>
        <v>33324000</v>
      </c>
      <c r="R341" s="407" t="str">
        <f t="shared" si="57"/>
        <v>A</v>
      </c>
      <c r="S341" s="69" t="b">
        <f t="shared" si="58"/>
        <v>1</v>
      </c>
      <c r="U341" s="69" t="str">
        <f t="shared" si="59"/>
        <v>3.3.32.40.00 - SERVIÇOS DE TECNOLOGIA DA INFORMAÇÃO E COMUNICAÇÃO - PESSOA JURÍDICA</v>
      </c>
    </row>
    <row r="342" spans="1:21" x14ac:dyDescent="0.25">
      <c r="B342" s="393" t="s">
        <v>213</v>
      </c>
      <c r="C342" s="329" t="s">
        <v>213</v>
      </c>
      <c r="D342" s="329" t="s">
        <v>233</v>
      </c>
      <c r="E342" s="329" t="s">
        <v>247</v>
      </c>
      <c r="F342" s="329" t="s">
        <v>264</v>
      </c>
      <c r="G342" s="358" t="str">
        <f t="shared" si="53"/>
        <v>3.3.32.47.00</v>
      </c>
      <c r="H342" s="72" t="s">
        <v>169</v>
      </c>
      <c r="I342" s="218" t="str">
        <f t="shared" si="61"/>
        <v>A</v>
      </c>
      <c r="J342" s="284">
        <f t="shared" si="60"/>
        <v>4</v>
      </c>
      <c r="K342" s="465" t="s">
        <v>53</v>
      </c>
      <c r="M342" s="69" t="str">
        <f t="shared" si="54"/>
        <v>3.3.32.47.00</v>
      </c>
      <c r="N342" s="69" t="str">
        <f t="shared" si="55"/>
        <v>33324700</v>
      </c>
      <c r="O342" s="69" t="b">
        <f t="shared" si="56"/>
        <v>1</v>
      </c>
      <c r="P342" s="186" t="str">
        <f t="shared" si="52"/>
        <v>33324700</v>
      </c>
      <c r="R342" s="407" t="str">
        <f t="shared" si="57"/>
        <v>A</v>
      </c>
      <c r="S342" s="2" t="b">
        <f t="shared" si="58"/>
        <v>1</v>
      </c>
      <c r="U342" s="69" t="str">
        <f t="shared" si="59"/>
        <v>3.3.32.47.00 - OBRIGAÇÕES TRIBUTÁRIAS E CONTRIBUTIVAS</v>
      </c>
    </row>
    <row r="343" spans="1:21" x14ac:dyDescent="0.25">
      <c r="B343" s="380" t="s">
        <v>213</v>
      </c>
      <c r="C343" s="318" t="s">
        <v>213</v>
      </c>
      <c r="D343" s="318" t="s">
        <v>233</v>
      </c>
      <c r="E343" s="318" t="s">
        <v>263</v>
      </c>
      <c r="F343" s="318" t="s">
        <v>264</v>
      </c>
      <c r="G343" s="341" t="str">
        <f t="shared" si="53"/>
        <v>3.3.32.92.00</v>
      </c>
      <c r="H343" s="46" t="s">
        <v>88</v>
      </c>
      <c r="I343" s="196" t="str">
        <f t="shared" si="61"/>
        <v>A</v>
      </c>
      <c r="J343" s="263">
        <f t="shared" si="60"/>
        <v>4</v>
      </c>
      <c r="K343" s="465" t="s">
        <v>53</v>
      </c>
      <c r="M343" s="69" t="str">
        <f t="shared" si="54"/>
        <v>3.3.32.92.00</v>
      </c>
      <c r="N343" s="69" t="str">
        <f t="shared" si="55"/>
        <v>33329200</v>
      </c>
      <c r="O343" s="69" t="b">
        <f t="shared" si="56"/>
        <v>1</v>
      </c>
      <c r="P343" s="186" t="str">
        <f t="shared" si="52"/>
        <v>33329200</v>
      </c>
      <c r="R343" s="407" t="str">
        <f t="shared" si="57"/>
        <v>A</v>
      </c>
      <c r="S343" s="2" t="b">
        <f t="shared" si="58"/>
        <v>1</v>
      </c>
      <c r="U343" s="69" t="str">
        <f t="shared" si="59"/>
        <v>3.3.32.92.00 - DESPESAS DE EXERCÍCIOS ANTERIORES</v>
      </c>
    </row>
    <row r="344" spans="1:21" x14ac:dyDescent="0.25">
      <c r="B344" s="380" t="s">
        <v>213</v>
      </c>
      <c r="C344" s="318" t="s">
        <v>213</v>
      </c>
      <c r="D344" s="318" t="s">
        <v>233</v>
      </c>
      <c r="E344" s="318" t="s">
        <v>302</v>
      </c>
      <c r="F344" s="318" t="s">
        <v>264</v>
      </c>
      <c r="G344" s="341" t="str">
        <f t="shared" si="53"/>
        <v>3.3.32.93.00</v>
      </c>
      <c r="H344" s="46" t="s">
        <v>9</v>
      </c>
      <c r="I344" s="196" t="str">
        <f t="shared" si="61"/>
        <v>A</v>
      </c>
      <c r="J344" s="263">
        <f t="shared" si="60"/>
        <v>4</v>
      </c>
      <c r="K344" s="465" t="s">
        <v>53</v>
      </c>
      <c r="M344" s="69" t="str">
        <f t="shared" si="54"/>
        <v>3.3.32.93.00</v>
      </c>
      <c r="N344" s="69" t="str">
        <f t="shared" si="55"/>
        <v>33329300</v>
      </c>
      <c r="O344" s="69" t="b">
        <f t="shared" si="56"/>
        <v>1</v>
      </c>
      <c r="P344" s="186" t="str">
        <f t="shared" si="52"/>
        <v>33329300</v>
      </c>
      <c r="R344" s="407" t="str">
        <f t="shared" si="57"/>
        <v>A</v>
      </c>
      <c r="S344" s="2" t="b">
        <f t="shared" si="58"/>
        <v>1</v>
      </c>
      <c r="U344" s="69" t="str">
        <f t="shared" si="59"/>
        <v>3.3.32.93.00 - INDENIZAÇÕES E RESTITUIÇÕES</v>
      </c>
    </row>
    <row r="345" spans="1:21" s="6" customFormat="1" ht="30" x14ac:dyDescent="0.25">
      <c r="A345" s="158"/>
      <c r="B345" s="149" t="s">
        <v>213</v>
      </c>
      <c r="C345" s="150" t="s">
        <v>213</v>
      </c>
      <c r="D345" s="150" t="s">
        <v>268</v>
      </c>
      <c r="E345" s="150" t="s">
        <v>264</v>
      </c>
      <c r="F345" s="150" t="s">
        <v>264</v>
      </c>
      <c r="G345" s="340" t="str">
        <f t="shared" si="53"/>
        <v>3.3.35.00.00</v>
      </c>
      <c r="H345" s="51" t="s">
        <v>122</v>
      </c>
      <c r="I345" s="194" t="str">
        <f t="shared" si="61"/>
        <v>S</v>
      </c>
      <c r="J345" s="261">
        <f t="shared" si="60"/>
        <v>3</v>
      </c>
      <c r="K345" s="137" t="s">
        <v>57</v>
      </c>
      <c r="M345" s="69" t="str">
        <f t="shared" si="54"/>
        <v>3.3.35.00.00</v>
      </c>
      <c r="N345" s="69" t="str">
        <f t="shared" si="55"/>
        <v>33350000</v>
      </c>
      <c r="O345" s="69" t="b">
        <f t="shared" si="56"/>
        <v>1</v>
      </c>
      <c r="P345" s="186" t="str">
        <f t="shared" si="52"/>
        <v>33350000</v>
      </c>
      <c r="R345" s="409" t="str">
        <f t="shared" si="57"/>
        <v>S</v>
      </c>
      <c r="S345" s="6" t="b">
        <f t="shared" si="58"/>
        <v>1</v>
      </c>
      <c r="U345" s="69" t="str">
        <f t="shared" si="59"/>
        <v>3.3.35.00.00 - TRANSFERÊNCIAS FUNDO A FUNDO AOS ESTADOS E AO DISTRITO FEDERAL À CONTA DE RECURSOS DE QUE TRATAM OS §§ 1º E 2º DO ART. 24 DA LEI COMPLEMENTAR Nº 141, DE 2012.</v>
      </c>
    </row>
    <row r="346" spans="1:21" x14ac:dyDescent="0.25">
      <c r="B346" s="380" t="s">
        <v>213</v>
      </c>
      <c r="C346" s="318" t="s">
        <v>213</v>
      </c>
      <c r="D346" s="318" t="s">
        <v>268</v>
      </c>
      <c r="E346" s="318" t="s">
        <v>241</v>
      </c>
      <c r="F346" s="318" t="s">
        <v>264</v>
      </c>
      <c r="G346" s="341" t="str">
        <f t="shared" si="53"/>
        <v>3.3.35.41.00</v>
      </c>
      <c r="H346" s="46" t="s">
        <v>32</v>
      </c>
      <c r="I346" s="196" t="str">
        <f t="shared" si="61"/>
        <v>A</v>
      </c>
      <c r="J346" s="263">
        <f t="shared" si="60"/>
        <v>4</v>
      </c>
      <c r="K346" s="465" t="s">
        <v>53</v>
      </c>
      <c r="M346" s="69" t="str">
        <f t="shared" si="54"/>
        <v>3.3.35.41.00</v>
      </c>
      <c r="N346" s="69" t="str">
        <f t="shared" si="55"/>
        <v>33354100</v>
      </c>
      <c r="O346" s="69" t="b">
        <f t="shared" si="56"/>
        <v>1</v>
      </c>
      <c r="P346" s="186" t="str">
        <f t="shared" si="52"/>
        <v>33354100</v>
      </c>
      <c r="R346" s="407" t="str">
        <f t="shared" si="57"/>
        <v>A</v>
      </c>
      <c r="S346" s="2" t="b">
        <f t="shared" si="58"/>
        <v>1</v>
      </c>
      <c r="U346" s="69" t="str">
        <f t="shared" si="59"/>
        <v>3.3.35.41.00 - CONTRIBUIÇÕES</v>
      </c>
    </row>
    <row r="347" spans="1:21" x14ac:dyDescent="0.25">
      <c r="B347" s="380" t="s">
        <v>213</v>
      </c>
      <c r="C347" s="318" t="s">
        <v>213</v>
      </c>
      <c r="D347" s="318" t="s">
        <v>268</v>
      </c>
      <c r="E347" s="318" t="s">
        <v>263</v>
      </c>
      <c r="F347" s="318" t="s">
        <v>264</v>
      </c>
      <c r="G347" s="341" t="str">
        <f t="shared" si="53"/>
        <v>3.3.35.92.00</v>
      </c>
      <c r="H347" s="46" t="s">
        <v>88</v>
      </c>
      <c r="I347" s="196" t="str">
        <f t="shared" si="61"/>
        <v>A</v>
      </c>
      <c r="J347" s="263">
        <f t="shared" si="60"/>
        <v>4</v>
      </c>
      <c r="K347" s="465" t="s">
        <v>53</v>
      </c>
      <c r="M347" s="69" t="str">
        <f t="shared" si="54"/>
        <v>3.3.35.92.00</v>
      </c>
      <c r="N347" s="69" t="str">
        <f t="shared" si="55"/>
        <v>33359200</v>
      </c>
      <c r="O347" s="69" t="b">
        <f t="shared" si="56"/>
        <v>1</v>
      </c>
      <c r="P347" s="186" t="str">
        <f t="shared" si="52"/>
        <v>33359200</v>
      </c>
      <c r="R347" s="407" t="str">
        <f t="shared" si="57"/>
        <v>A</v>
      </c>
      <c r="S347" s="2" t="b">
        <f t="shared" si="58"/>
        <v>1</v>
      </c>
      <c r="U347" s="69" t="str">
        <f t="shared" si="59"/>
        <v>3.3.35.92.00 - DESPESAS DE EXERCÍCIOS ANTERIORES</v>
      </c>
    </row>
    <row r="348" spans="1:21" s="6" customFormat="1" ht="30" x14ac:dyDescent="0.25">
      <c r="A348" s="158"/>
      <c r="B348" s="149" t="s">
        <v>213</v>
      </c>
      <c r="C348" s="150" t="s">
        <v>213</v>
      </c>
      <c r="D348" s="150" t="s">
        <v>250</v>
      </c>
      <c r="E348" s="150" t="s">
        <v>264</v>
      </c>
      <c r="F348" s="150" t="s">
        <v>264</v>
      </c>
      <c r="G348" s="340" t="str">
        <f t="shared" si="53"/>
        <v>3.3.36.00.00</v>
      </c>
      <c r="H348" s="51" t="s">
        <v>123</v>
      </c>
      <c r="I348" s="194" t="str">
        <f t="shared" si="61"/>
        <v>S</v>
      </c>
      <c r="J348" s="261">
        <f t="shared" si="60"/>
        <v>3</v>
      </c>
      <c r="K348" s="137" t="s">
        <v>57</v>
      </c>
      <c r="M348" s="69" t="str">
        <f t="shared" si="54"/>
        <v>3.3.36.00.00</v>
      </c>
      <c r="N348" s="69" t="str">
        <f t="shared" si="55"/>
        <v>33360000</v>
      </c>
      <c r="O348" s="69" t="b">
        <f t="shared" si="56"/>
        <v>1</v>
      </c>
      <c r="P348" s="186" t="str">
        <f t="shared" si="52"/>
        <v>33360000</v>
      </c>
      <c r="R348" s="409" t="str">
        <f t="shared" si="57"/>
        <v>S</v>
      </c>
      <c r="S348" s="6" t="b">
        <f t="shared" si="58"/>
        <v>1</v>
      </c>
      <c r="U348" s="69" t="str">
        <f t="shared" si="59"/>
        <v>3.3.36.00.00 - TRANSFERÊNCIAS FUNDO A FUNDO AOS ESTADOS E AO DISTRITO FEDERAL À CONTA DE RECURSOS DE QUE TRATA O ART. 25 DA LEI COMPLEMENTAR Nº 141, DE 2012.</v>
      </c>
    </row>
    <row r="349" spans="1:21" x14ac:dyDescent="0.25">
      <c r="B349" s="380" t="s">
        <v>213</v>
      </c>
      <c r="C349" s="318" t="s">
        <v>213</v>
      </c>
      <c r="D349" s="318" t="s">
        <v>250</v>
      </c>
      <c r="E349" s="318" t="s">
        <v>241</v>
      </c>
      <c r="F349" s="318" t="s">
        <v>264</v>
      </c>
      <c r="G349" s="341" t="str">
        <f t="shared" si="53"/>
        <v>3.3.36.41.00</v>
      </c>
      <c r="H349" s="46" t="s">
        <v>32</v>
      </c>
      <c r="I349" s="196" t="str">
        <f t="shared" si="61"/>
        <v>A</v>
      </c>
      <c r="J349" s="263">
        <f t="shared" si="60"/>
        <v>4</v>
      </c>
      <c r="K349" s="465" t="s">
        <v>53</v>
      </c>
      <c r="M349" s="69" t="str">
        <f t="shared" si="54"/>
        <v>3.3.36.41.00</v>
      </c>
      <c r="N349" s="69" t="str">
        <f t="shared" si="55"/>
        <v>33364100</v>
      </c>
      <c r="O349" s="69" t="b">
        <f t="shared" si="56"/>
        <v>1</v>
      </c>
      <c r="P349" s="186" t="str">
        <f t="shared" si="52"/>
        <v>33364100</v>
      </c>
      <c r="R349" s="407" t="str">
        <f t="shared" si="57"/>
        <v>A</v>
      </c>
      <c r="S349" s="2" t="b">
        <f t="shared" si="58"/>
        <v>1</v>
      </c>
      <c r="U349" s="69" t="str">
        <f t="shared" si="59"/>
        <v>3.3.36.41.00 - CONTRIBUIÇÕES</v>
      </c>
    </row>
    <row r="350" spans="1:21" x14ac:dyDescent="0.25">
      <c r="B350" s="380" t="s">
        <v>213</v>
      </c>
      <c r="C350" s="318" t="s">
        <v>213</v>
      </c>
      <c r="D350" s="318" t="s">
        <v>250</v>
      </c>
      <c r="E350" s="318" t="s">
        <v>263</v>
      </c>
      <c r="F350" s="318" t="s">
        <v>264</v>
      </c>
      <c r="G350" s="341" t="str">
        <f t="shared" si="53"/>
        <v>3.3.36.92.00</v>
      </c>
      <c r="H350" s="46" t="s">
        <v>88</v>
      </c>
      <c r="I350" s="196" t="str">
        <f t="shared" si="61"/>
        <v>A</v>
      </c>
      <c r="J350" s="263">
        <f t="shared" si="60"/>
        <v>4</v>
      </c>
      <c r="K350" s="465" t="s">
        <v>53</v>
      </c>
      <c r="M350" s="69" t="str">
        <f t="shared" si="54"/>
        <v>3.3.36.92.00</v>
      </c>
      <c r="N350" s="69" t="str">
        <f t="shared" si="55"/>
        <v>33369200</v>
      </c>
      <c r="O350" s="69" t="b">
        <f t="shared" si="56"/>
        <v>1</v>
      </c>
      <c r="P350" s="186" t="str">
        <f t="shared" si="52"/>
        <v>33369200</v>
      </c>
      <c r="R350" s="407" t="str">
        <f t="shared" si="57"/>
        <v>A</v>
      </c>
      <c r="S350" s="2" t="b">
        <f t="shared" si="58"/>
        <v>1</v>
      </c>
      <c r="U350" s="69" t="str">
        <f t="shared" si="59"/>
        <v>3.3.36.92.00 - DESPESAS DE EXERCÍCIOS ANTERIORES</v>
      </c>
    </row>
    <row r="351" spans="1:21" s="6" customFormat="1" x14ac:dyDescent="0.25">
      <c r="A351" s="158"/>
      <c r="B351" s="149" t="s">
        <v>213</v>
      </c>
      <c r="C351" s="150" t="s">
        <v>213</v>
      </c>
      <c r="D351" s="150" t="s">
        <v>231</v>
      </c>
      <c r="E351" s="150" t="s">
        <v>264</v>
      </c>
      <c r="F351" s="150" t="s">
        <v>264</v>
      </c>
      <c r="G351" s="340" t="str">
        <f t="shared" si="53"/>
        <v>3.3.40.00.00</v>
      </c>
      <c r="H351" s="51" t="s">
        <v>54</v>
      </c>
      <c r="I351" s="194" t="str">
        <f t="shared" si="61"/>
        <v>S</v>
      </c>
      <c r="J351" s="261">
        <f t="shared" si="60"/>
        <v>3</v>
      </c>
      <c r="K351" s="137" t="s">
        <v>57</v>
      </c>
      <c r="M351" s="69" t="str">
        <f t="shared" si="54"/>
        <v>3.3.40.00.00</v>
      </c>
      <c r="N351" s="69" t="str">
        <f t="shared" si="55"/>
        <v>33400000</v>
      </c>
      <c r="O351" s="69" t="b">
        <f t="shared" si="56"/>
        <v>1</v>
      </c>
      <c r="P351" s="186" t="str">
        <f t="shared" si="52"/>
        <v>33400000</v>
      </c>
      <c r="R351" s="409" t="str">
        <f t="shared" si="57"/>
        <v>S</v>
      </c>
      <c r="S351" s="6" t="b">
        <f t="shared" si="58"/>
        <v>1</v>
      </c>
      <c r="U351" s="69" t="str">
        <f t="shared" si="59"/>
        <v>3.3.40.00.00 - TRANSFERÊNCIAS A MUNICÍPIOS</v>
      </c>
    </row>
    <row r="352" spans="1:21" x14ac:dyDescent="0.25">
      <c r="B352" s="380" t="s">
        <v>213</v>
      </c>
      <c r="C352" s="318" t="s">
        <v>213</v>
      </c>
      <c r="D352" s="318" t="s">
        <v>231</v>
      </c>
      <c r="E352" s="318" t="s">
        <v>241</v>
      </c>
      <c r="F352" s="318" t="s">
        <v>264</v>
      </c>
      <c r="G352" s="341" t="str">
        <f t="shared" si="53"/>
        <v>3.3.40.41.00</v>
      </c>
      <c r="H352" s="83" t="s">
        <v>32</v>
      </c>
      <c r="I352" s="195" t="str">
        <f t="shared" si="61"/>
        <v>A</v>
      </c>
      <c r="J352" s="262">
        <f t="shared" si="60"/>
        <v>4</v>
      </c>
      <c r="K352" s="465" t="s">
        <v>53</v>
      </c>
      <c r="M352" s="69" t="str">
        <f t="shared" si="54"/>
        <v>3.3.40.41.00</v>
      </c>
      <c r="N352" s="69" t="str">
        <f t="shared" si="55"/>
        <v>33404100</v>
      </c>
      <c r="O352" s="69" t="b">
        <f t="shared" si="56"/>
        <v>1</v>
      </c>
      <c r="P352" s="186" t="str">
        <f t="shared" si="52"/>
        <v>33404100</v>
      </c>
      <c r="R352" s="407" t="str">
        <f t="shared" si="57"/>
        <v>A</v>
      </c>
      <c r="S352" s="2" t="b">
        <f t="shared" si="58"/>
        <v>1</v>
      </c>
      <c r="U352" s="69" t="str">
        <f t="shared" si="59"/>
        <v>3.3.40.41.00 - CONTRIBUIÇÕES</v>
      </c>
    </row>
    <row r="353" spans="1:21" x14ac:dyDescent="0.25">
      <c r="B353" s="384" t="s">
        <v>213</v>
      </c>
      <c r="C353" s="322" t="s">
        <v>213</v>
      </c>
      <c r="D353" s="322" t="s">
        <v>231</v>
      </c>
      <c r="E353" s="322" t="s">
        <v>297</v>
      </c>
      <c r="F353" s="322" t="s">
        <v>264</v>
      </c>
      <c r="G353" s="346" t="str">
        <f t="shared" si="53"/>
        <v>3.3.40.81.00</v>
      </c>
      <c r="H353" s="56" t="s">
        <v>472</v>
      </c>
      <c r="I353" s="203" t="str">
        <f t="shared" si="61"/>
        <v>S</v>
      </c>
      <c r="J353" s="270">
        <f t="shared" si="60"/>
        <v>4</v>
      </c>
      <c r="K353" s="469" t="s">
        <v>60</v>
      </c>
      <c r="M353" s="69" t="str">
        <f t="shared" si="54"/>
        <v>3.3.40.81.00</v>
      </c>
      <c r="N353" s="69" t="str">
        <f t="shared" si="55"/>
        <v>33408100</v>
      </c>
      <c r="O353" s="69" t="b">
        <f t="shared" si="56"/>
        <v>1</v>
      </c>
      <c r="P353" s="186" t="str">
        <f t="shared" si="52"/>
        <v>33408100</v>
      </c>
      <c r="R353" s="407" t="str">
        <f t="shared" si="57"/>
        <v>S</v>
      </c>
      <c r="S353" s="2" t="b">
        <f t="shared" si="58"/>
        <v>1</v>
      </c>
      <c r="U353" s="69" t="str">
        <f t="shared" si="59"/>
        <v>3.3.40.81.00 - DISTRIBUIÇÃO CONSTITUCIONAL OU LEGAL DE RECEITAS</v>
      </c>
    </row>
    <row r="354" spans="1:21" s="69" customFormat="1" x14ac:dyDescent="0.25">
      <c r="A354" s="157"/>
      <c r="B354" s="136" t="s">
        <v>213</v>
      </c>
      <c r="C354" s="94" t="s">
        <v>213</v>
      </c>
      <c r="D354" s="94" t="s">
        <v>231</v>
      </c>
      <c r="E354" s="94" t="s">
        <v>297</v>
      </c>
      <c r="F354" s="94" t="s">
        <v>251</v>
      </c>
      <c r="G354" s="350" t="str">
        <f t="shared" si="53"/>
        <v>3.3.40.81.01</v>
      </c>
      <c r="H354" s="96" t="s">
        <v>335</v>
      </c>
      <c r="I354" s="216" t="str">
        <f t="shared" si="61"/>
        <v>A</v>
      </c>
      <c r="J354" s="273">
        <f t="shared" si="60"/>
        <v>5</v>
      </c>
      <c r="K354" s="477" t="s">
        <v>332</v>
      </c>
      <c r="M354" s="69" t="str">
        <f t="shared" si="54"/>
        <v>3.3.40.81.01</v>
      </c>
      <c r="N354" s="69" t="str">
        <f t="shared" si="55"/>
        <v>33408101</v>
      </c>
      <c r="O354" s="69" t="b">
        <f t="shared" si="56"/>
        <v>1</v>
      </c>
      <c r="P354" s="186" t="str">
        <f t="shared" si="52"/>
        <v>33408101</v>
      </c>
      <c r="R354" s="407" t="str">
        <f t="shared" si="57"/>
        <v>A</v>
      </c>
      <c r="S354" s="69" t="b">
        <f t="shared" si="58"/>
        <v>1</v>
      </c>
      <c r="U354" s="69" t="str">
        <f t="shared" si="59"/>
        <v>3.3.40.81.01 - REPARTIÇÃO CONSTITUCIONAL DE RECEITAS DA UNIÃO</v>
      </c>
    </row>
    <row r="355" spans="1:21" s="69" customFormat="1" x14ac:dyDescent="0.25">
      <c r="A355" s="157"/>
      <c r="B355" s="136" t="s">
        <v>213</v>
      </c>
      <c r="C355" s="94" t="s">
        <v>213</v>
      </c>
      <c r="D355" s="94" t="s">
        <v>231</v>
      </c>
      <c r="E355" s="94" t="s">
        <v>297</v>
      </c>
      <c r="F355" s="94" t="s">
        <v>216</v>
      </c>
      <c r="G355" s="350" t="str">
        <f t="shared" si="53"/>
        <v>3.3.40.81.02</v>
      </c>
      <c r="H355" s="96" t="s">
        <v>336</v>
      </c>
      <c r="I355" s="216" t="str">
        <f t="shared" si="61"/>
        <v>A</v>
      </c>
      <c r="J355" s="273">
        <f t="shared" si="60"/>
        <v>5</v>
      </c>
      <c r="K355" s="477" t="s">
        <v>332</v>
      </c>
      <c r="M355" s="69" t="str">
        <f t="shared" si="54"/>
        <v>3.3.40.81.02</v>
      </c>
      <c r="N355" s="69" t="str">
        <f t="shared" si="55"/>
        <v>33408102</v>
      </c>
      <c r="O355" s="69" t="b">
        <f t="shared" si="56"/>
        <v>1</v>
      </c>
      <c r="P355" s="186" t="str">
        <f t="shared" si="52"/>
        <v>33408102</v>
      </c>
      <c r="R355" s="407" t="str">
        <f t="shared" si="57"/>
        <v>A</v>
      </c>
      <c r="S355" s="69" t="b">
        <f t="shared" si="58"/>
        <v>1</v>
      </c>
      <c r="U355" s="69" t="str">
        <f t="shared" si="59"/>
        <v>3.3.40.81.02 - REPARTIÇÃO CONSTITUCIONAL DE RECEITAS DE ICMS</v>
      </c>
    </row>
    <row r="356" spans="1:21" s="69" customFormat="1" x14ac:dyDescent="0.25">
      <c r="A356" s="157"/>
      <c r="B356" s="136" t="s">
        <v>213</v>
      </c>
      <c r="C356" s="94" t="s">
        <v>213</v>
      </c>
      <c r="D356" s="94" t="s">
        <v>231</v>
      </c>
      <c r="E356" s="94" t="s">
        <v>297</v>
      </c>
      <c r="F356" s="94" t="s">
        <v>217</v>
      </c>
      <c r="G356" s="350" t="str">
        <f t="shared" si="53"/>
        <v>3.3.40.81.03</v>
      </c>
      <c r="H356" s="96" t="s">
        <v>337</v>
      </c>
      <c r="I356" s="216" t="str">
        <f t="shared" si="61"/>
        <v>A</v>
      </c>
      <c r="J356" s="273">
        <f t="shared" si="60"/>
        <v>5</v>
      </c>
      <c r="K356" s="477" t="s">
        <v>332</v>
      </c>
      <c r="M356" s="69" t="str">
        <f t="shared" si="54"/>
        <v>3.3.40.81.03</v>
      </c>
      <c r="N356" s="69" t="str">
        <f t="shared" si="55"/>
        <v>33408103</v>
      </c>
      <c r="O356" s="69" t="b">
        <f t="shared" si="56"/>
        <v>1</v>
      </c>
      <c r="P356" s="186" t="str">
        <f t="shared" si="52"/>
        <v>33408103</v>
      </c>
      <c r="R356" s="407" t="str">
        <f t="shared" si="57"/>
        <v>A</v>
      </c>
      <c r="S356" s="69" t="b">
        <f t="shared" si="58"/>
        <v>1</v>
      </c>
      <c r="U356" s="69" t="str">
        <f t="shared" si="59"/>
        <v>3.3.40.81.03 - REPARTIÇÃO CONSTITUCIONAL DE RECEITAS DE IPVA</v>
      </c>
    </row>
    <row r="357" spans="1:21" s="69" customFormat="1" x14ac:dyDescent="0.25">
      <c r="A357" s="157"/>
      <c r="B357" s="136" t="s">
        <v>213</v>
      </c>
      <c r="C357" s="94" t="s">
        <v>213</v>
      </c>
      <c r="D357" s="94" t="s">
        <v>231</v>
      </c>
      <c r="E357" s="94" t="s">
        <v>297</v>
      </c>
      <c r="F357" s="94" t="s">
        <v>218</v>
      </c>
      <c r="G357" s="350" t="str">
        <f t="shared" si="53"/>
        <v>3.3.40.81.04</v>
      </c>
      <c r="H357" s="96" t="s">
        <v>333</v>
      </c>
      <c r="I357" s="216" t="str">
        <f t="shared" si="61"/>
        <v>A</v>
      </c>
      <c r="J357" s="273">
        <f t="shared" si="60"/>
        <v>5</v>
      </c>
      <c r="K357" s="477" t="s">
        <v>332</v>
      </c>
      <c r="M357" s="69" t="str">
        <f t="shared" si="54"/>
        <v>3.3.40.81.04</v>
      </c>
      <c r="N357" s="69" t="str">
        <f t="shared" si="55"/>
        <v>33408104</v>
      </c>
      <c r="O357" s="69" t="b">
        <f t="shared" si="56"/>
        <v>1</v>
      </c>
      <c r="P357" s="186" t="str">
        <f t="shared" si="52"/>
        <v>33408104</v>
      </c>
      <c r="R357" s="407" t="str">
        <f t="shared" si="57"/>
        <v>A</v>
      </c>
      <c r="S357" s="69" t="b">
        <f t="shared" si="58"/>
        <v>1</v>
      </c>
      <c r="U357" s="69" t="str">
        <f t="shared" si="59"/>
        <v>3.3.40.81.04 - DISTRIBUIÇÃO DE RECEITAS DE ROYALTIES</v>
      </c>
    </row>
    <row r="358" spans="1:21" s="69" customFormat="1" x14ac:dyDescent="0.25">
      <c r="A358" s="157"/>
      <c r="B358" s="136" t="s">
        <v>213</v>
      </c>
      <c r="C358" s="94" t="s">
        <v>213</v>
      </c>
      <c r="D358" s="94" t="s">
        <v>231</v>
      </c>
      <c r="E358" s="94" t="s">
        <v>297</v>
      </c>
      <c r="F358" s="94" t="s">
        <v>270</v>
      </c>
      <c r="G358" s="350" t="str">
        <f t="shared" si="53"/>
        <v>3.3.40.81.99</v>
      </c>
      <c r="H358" s="96" t="s">
        <v>334</v>
      </c>
      <c r="I358" s="216" t="str">
        <f t="shared" si="61"/>
        <v>A</v>
      </c>
      <c r="J358" s="273">
        <f t="shared" si="60"/>
        <v>5</v>
      </c>
      <c r="K358" s="477" t="s">
        <v>332</v>
      </c>
      <c r="M358" s="69" t="str">
        <f t="shared" si="54"/>
        <v>3.3.40.81.99</v>
      </c>
      <c r="N358" s="69" t="str">
        <f t="shared" si="55"/>
        <v>33408199</v>
      </c>
      <c r="O358" s="69" t="b">
        <f t="shared" si="56"/>
        <v>1</v>
      </c>
      <c r="P358" s="186" t="str">
        <f t="shared" si="52"/>
        <v>33408199</v>
      </c>
      <c r="R358" s="407" t="str">
        <f t="shared" si="57"/>
        <v>A</v>
      </c>
      <c r="S358" s="69" t="b">
        <f t="shared" si="58"/>
        <v>1</v>
      </c>
      <c r="U358" s="69" t="str">
        <f t="shared" si="59"/>
        <v>3.3.40.81.99 - OUTRAS DISTRIBUIÇÕES DE RECEITAS</v>
      </c>
    </row>
    <row r="359" spans="1:21" x14ac:dyDescent="0.25">
      <c r="B359" s="380" t="s">
        <v>213</v>
      </c>
      <c r="C359" s="318" t="s">
        <v>213</v>
      </c>
      <c r="D359" s="318" t="s">
        <v>231</v>
      </c>
      <c r="E359" s="318" t="s">
        <v>317</v>
      </c>
      <c r="F359" s="318" t="s">
        <v>264</v>
      </c>
      <c r="G359" s="341" t="str">
        <f t="shared" si="53"/>
        <v>3.3.40.91.00</v>
      </c>
      <c r="H359" s="46" t="s">
        <v>85</v>
      </c>
      <c r="I359" s="196" t="str">
        <f t="shared" si="61"/>
        <v>A</v>
      </c>
      <c r="J359" s="263">
        <f t="shared" si="60"/>
        <v>4</v>
      </c>
      <c r="K359" s="465" t="s">
        <v>53</v>
      </c>
      <c r="M359" s="69" t="str">
        <f t="shared" si="54"/>
        <v>3.3.40.91.00</v>
      </c>
      <c r="N359" s="69" t="str">
        <f t="shared" si="55"/>
        <v>33409100</v>
      </c>
      <c r="O359" s="69" t="b">
        <f t="shared" si="56"/>
        <v>1</v>
      </c>
      <c r="P359" s="186" t="str">
        <f t="shared" si="52"/>
        <v>33409100</v>
      </c>
      <c r="R359" s="407" t="str">
        <f t="shared" si="57"/>
        <v>A</v>
      </c>
      <c r="S359" s="2" t="b">
        <f t="shared" si="58"/>
        <v>1</v>
      </c>
      <c r="U359" s="69" t="str">
        <f t="shared" si="59"/>
        <v>3.3.40.91.00 - SENTENÇAS JUDICIAIS</v>
      </c>
    </row>
    <row r="360" spans="1:21" x14ac:dyDescent="0.25">
      <c r="B360" s="380" t="s">
        <v>213</v>
      </c>
      <c r="C360" s="318" t="s">
        <v>213</v>
      </c>
      <c r="D360" s="318" t="s">
        <v>231</v>
      </c>
      <c r="E360" s="318" t="s">
        <v>302</v>
      </c>
      <c r="F360" s="318" t="s">
        <v>264</v>
      </c>
      <c r="G360" s="341" t="str">
        <f t="shared" si="53"/>
        <v>3.3.40.93.00</v>
      </c>
      <c r="H360" s="46" t="s">
        <v>9</v>
      </c>
      <c r="I360" s="196" t="str">
        <f t="shared" si="61"/>
        <v>A</v>
      </c>
      <c r="J360" s="263">
        <f t="shared" si="60"/>
        <v>4</v>
      </c>
      <c r="K360" s="465" t="s">
        <v>53</v>
      </c>
      <c r="M360" s="69" t="str">
        <f t="shared" si="54"/>
        <v>3.3.40.93.00</v>
      </c>
      <c r="N360" s="69" t="str">
        <f t="shared" si="55"/>
        <v>33409300</v>
      </c>
      <c r="O360" s="69" t="b">
        <f t="shared" si="56"/>
        <v>1</v>
      </c>
      <c r="P360" s="186" t="str">
        <f t="shared" si="52"/>
        <v>33409300</v>
      </c>
      <c r="R360" s="407" t="str">
        <f t="shared" si="57"/>
        <v>A</v>
      </c>
      <c r="S360" s="2" t="b">
        <f t="shared" si="58"/>
        <v>1</v>
      </c>
      <c r="U360" s="69" t="str">
        <f t="shared" si="59"/>
        <v>3.3.40.93.00 - INDENIZAÇÕES E RESTITUIÇÕES</v>
      </c>
    </row>
    <row r="361" spans="1:21" s="6" customFormat="1" x14ac:dyDescent="0.25">
      <c r="A361" s="158"/>
      <c r="B361" s="149" t="s">
        <v>213</v>
      </c>
      <c r="C361" s="150" t="s">
        <v>213</v>
      </c>
      <c r="D361" s="150" t="s">
        <v>241</v>
      </c>
      <c r="E361" s="150" t="s">
        <v>264</v>
      </c>
      <c r="F361" s="150" t="s">
        <v>264</v>
      </c>
      <c r="G361" s="340" t="str">
        <f t="shared" si="53"/>
        <v>3.3.41.00.00</v>
      </c>
      <c r="H361" s="51" t="s">
        <v>667</v>
      </c>
      <c r="I361" s="194" t="str">
        <f t="shared" si="61"/>
        <v>S</v>
      </c>
      <c r="J361" s="261">
        <f t="shared" si="60"/>
        <v>3</v>
      </c>
      <c r="K361" s="137" t="s">
        <v>57</v>
      </c>
      <c r="M361" s="69" t="str">
        <f t="shared" si="54"/>
        <v>3.3.41.00.00</v>
      </c>
      <c r="N361" s="69" t="str">
        <f t="shared" si="55"/>
        <v>33410000</v>
      </c>
      <c r="O361" s="69" t="b">
        <f t="shared" si="56"/>
        <v>1</v>
      </c>
      <c r="P361" s="186" t="str">
        <f t="shared" si="52"/>
        <v>33410000</v>
      </c>
      <c r="R361" s="409" t="str">
        <f t="shared" si="57"/>
        <v>S</v>
      </c>
      <c r="S361" s="6" t="b">
        <f t="shared" si="58"/>
        <v>1</v>
      </c>
      <c r="U361" s="69" t="str">
        <f t="shared" si="59"/>
        <v>3.3.41.00.00 - TRANSFERÊNCIAS A MUNICÍPIOS - FUNDO A FUNDO</v>
      </c>
    </row>
    <row r="362" spans="1:21" x14ac:dyDescent="0.25">
      <c r="B362" s="380" t="s">
        <v>213</v>
      </c>
      <c r="C362" s="318" t="s">
        <v>213</v>
      </c>
      <c r="D362" s="318" t="s">
        <v>241</v>
      </c>
      <c r="E362" s="318" t="s">
        <v>241</v>
      </c>
      <c r="F362" s="318" t="s">
        <v>264</v>
      </c>
      <c r="G362" s="341" t="str">
        <f t="shared" si="53"/>
        <v>3.3.41.41.00</v>
      </c>
      <c r="H362" s="46" t="s">
        <v>32</v>
      </c>
      <c r="I362" s="196" t="str">
        <f t="shared" si="61"/>
        <v>A</v>
      </c>
      <c r="J362" s="263">
        <f t="shared" si="60"/>
        <v>4</v>
      </c>
      <c r="K362" s="465" t="s">
        <v>53</v>
      </c>
      <c r="M362" s="69" t="str">
        <f t="shared" si="54"/>
        <v>3.3.41.41.00</v>
      </c>
      <c r="N362" s="69" t="str">
        <f t="shared" si="55"/>
        <v>33414100</v>
      </c>
      <c r="O362" s="69" t="b">
        <f t="shared" si="56"/>
        <v>1</v>
      </c>
      <c r="P362" s="186" t="str">
        <f t="shared" si="52"/>
        <v>33414100</v>
      </c>
      <c r="R362" s="407" t="str">
        <f t="shared" si="57"/>
        <v>A</v>
      </c>
      <c r="S362" s="2" t="b">
        <f t="shared" si="58"/>
        <v>1</v>
      </c>
      <c r="U362" s="69" t="str">
        <f t="shared" si="59"/>
        <v>3.3.41.41.00 - CONTRIBUIÇÕES</v>
      </c>
    </row>
    <row r="363" spans="1:21" x14ac:dyDescent="0.25">
      <c r="B363" s="380" t="s">
        <v>213</v>
      </c>
      <c r="C363" s="318" t="s">
        <v>213</v>
      </c>
      <c r="D363" s="318" t="s">
        <v>241</v>
      </c>
      <c r="E363" s="318" t="s">
        <v>263</v>
      </c>
      <c r="F363" s="318" t="s">
        <v>264</v>
      </c>
      <c r="G363" s="341" t="str">
        <f t="shared" si="53"/>
        <v>3.3.41.92.00</v>
      </c>
      <c r="H363" s="46" t="s">
        <v>88</v>
      </c>
      <c r="I363" s="196" t="str">
        <f t="shared" si="61"/>
        <v>A</v>
      </c>
      <c r="J363" s="263">
        <f t="shared" si="60"/>
        <v>4</v>
      </c>
      <c r="K363" s="465" t="s">
        <v>53</v>
      </c>
      <c r="M363" s="69" t="str">
        <f t="shared" si="54"/>
        <v>3.3.41.92.00</v>
      </c>
      <c r="N363" s="69" t="str">
        <f t="shared" si="55"/>
        <v>33419200</v>
      </c>
      <c r="O363" s="69" t="b">
        <f t="shared" si="56"/>
        <v>1</v>
      </c>
      <c r="P363" s="186" t="str">
        <f t="shared" si="52"/>
        <v>33419200</v>
      </c>
      <c r="R363" s="407" t="str">
        <f t="shared" si="57"/>
        <v>A</v>
      </c>
      <c r="S363" s="2" t="b">
        <f t="shared" si="58"/>
        <v>1</v>
      </c>
      <c r="U363" s="69" t="str">
        <f t="shared" si="59"/>
        <v>3.3.41.92.00 - DESPESAS DE EXERCÍCIOS ANTERIORES</v>
      </c>
    </row>
    <row r="364" spans="1:21" s="6" customFormat="1" x14ac:dyDescent="0.25">
      <c r="A364" s="158"/>
      <c r="B364" s="149" t="s">
        <v>213</v>
      </c>
      <c r="C364" s="150" t="s">
        <v>213</v>
      </c>
      <c r="D364" s="150" t="s">
        <v>242</v>
      </c>
      <c r="E364" s="150" t="s">
        <v>264</v>
      </c>
      <c r="F364" s="150" t="s">
        <v>264</v>
      </c>
      <c r="G364" s="340" t="str">
        <f t="shared" si="53"/>
        <v>3.3.42.00.00</v>
      </c>
      <c r="H364" s="51" t="s">
        <v>668</v>
      </c>
      <c r="I364" s="194" t="str">
        <f t="shared" si="61"/>
        <v>S</v>
      </c>
      <c r="J364" s="261">
        <f t="shared" si="60"/>
        <v>3</v>
      </c>
      <c r="K364" s="137" t="s">
        <v>57</v>
      </c>
      <c r="M364" s="69" t="str">
        <f t="shared" si="54"/>
        <v>3.3.42.00.00</v>
      </c>
      <c r="N364" s="69" t="str">
        <f t="shared" si="55"/>
        <v>33420000</v>
      </c>
      <c r="O364" s="69" t="b">
        <f t="shared" si="56"/>
        <v>1</v>
      </c>
      <c r="P364" s="186" t="str">
        <f t="shared" si="52"/>
        <v>33420000</v>
      </c>
      <c r="R364" s="409" t="str">
        <f t="shared" si="57"/>
        <v>S</v>
      </c>
      <c r="S364" s="6" t="b">
        <f t="shared" si="58"/>
        <v>1</v>
      </c>
      <c r="U364" s="69" t="str">
        <f t="shared" si="59"/>
        <v>3.3.42.00.00 - EXECUÇÃO ORÇAMENTÁRIA DELEGADA A MUNICÍPIOS</v>
      </c>
    </row>
    <row r="365" spans="1:21" x14ac:dyDescent="0.25">
      <c r="B365" s="380" t="s">
        <v>213</v>
      </c>
      <c r="C365" s="318" t="s">
        <v>213</v>
      </c>
      <c r="D365" s="318" t="s">
        <v>242</v>
      </c>
      <c r="E365" s="318" t="s">
        <v>254</v>
      </c>
      <c r="F365" s="318" t="s">
        <v>264</v>
      </c>
      <c r="G365" s="341" t="str">
        <f t="shared" si="53"/>
        <v>3.3.42.14.00</v>
      </c>
      <c r="H365" s="46" t="s">
        <v>131</v>
      </c>
      <c r="I365" s="196" t="str">
        <f t="shared" si="61"/>
        <v>A</v>
      </c>
      <c r="J365" s="263">
        <f t="shared" si="60"/>
        <v>4</v>
      </c>
      <c r="K365" s="465" t="s">
        <v>53</v>
      </c>
      <c r="M365" s="69" t="str">
        <f t="shared" si="54"/>
        <v>3.3.42.14.00</v>
      </c>
      <c r="N365" s="69" t="str">
        <f t="shared" si="55"/>
        <v>33421400</v>
      </c>
      <c r="O365" s="69" t="b">
        <f t="shared" si="56"/>
        <v>1</v>
      </c>
      <c r="P365" s="186" t="str">
        <f t="shared" si="52"/>
        <v>33421400</v>
      </c>
      <c r="R365" s="407" t="str">
        <f t="shared" si="57"/>
        <v>A</v>
      </c>
      <c r="S365" s="2" t="b">
        <f t="shared" si="58"/>
        <v>1</v>
      </c>
      <c r="U365" s="69" t="str">
        <f t="shared" si="59"/>
        <v>3.3.42.14.00 - DIÁRIAS - CIVIL</v>
      </c>
    </row>
    <row r="366" spans="1:21" x14ac:dyDescent="0.25">
      <c r="B366" s="380" t="s">
        <v>213</v>
      </c>
      <c r="C366" s="318" t="s">
        <v>213</v>
      </c>
      <c r="D366" s="318" t="s">
        <v>242</v>
      </c>
      <c r="E366" s="318" t="s">
        <v>226</v>
      </c>
      <c r="F366" s="318" t="s">
        <v>264</v>
      </c>
      <c r="G366" s="341" t="str">
        <f t="shared" si="53"/>
        <v>3.3.42.18.00</v>
      </c>
      <c r="H366" s="46" t="s">
        <v>148</v>
      </c>
      <c r="I366" s="196" t="str">
        <f t="shared" si="61"/>
        <v>A</v>
      </c>
      <c r="J366" s="263">
        <f t="shared" si="60"/>
        <v>4</v>
      </c>
      <c r="K366" s="465" t="s">
        <v>53</v>
      </c>
      <c r="M366" s="69" t="str">
        <f t="shared" si="54"/>
        <v>3.3.42.18.00</v>
      </c>
      <c r="N366" s="69" t="str">
        <f t="shared" si="55"/>
        <v>33421800</v>
      </c>
      <c r="O366" s="69" t="b">
        <f t="shared" si="56"/>
        <v>1</v>
      </c>
      <c r="P366" s="186" t="str">
        <f t="shared" si="52"/>
        <v>33421800</v>
      </c>
      <c r="R366" s="407" t="str">
        <f t="shared" si="57"/>
        <v>A</v>
      </c>
      <c r="S366" s="2" t="b">
        <f t="shared" si="58"/>
        <v>1</v>
      </c>
      <c r="U366" s="69" t="str">
        <f t="shared" si="59"/>
        <v>3.3.42.18.00 - AUXÍLIO FINANCEIRO A ESTUDANTES</v>
      </c>
    </row>
    <row r="367" spans="1:21" x14ac:dyDescent="0.25">
      <c r="B367" s="380" t="s">
        <v>213</v>
      </c>
      <c r="C367" s="318" t="s">
        <v>213</v>
      </c>
      <c r="D367" s="318" t="s">
        <v>242</v>
      </c>
      <c r="E367" s="318" t="s">
        <v>215</v>
      </c>
      <c r="F367" s="318" t="s">
        <v>264</v>
      </c>
      <c r="G367" s="341" t="str">
        <f t="shared" si="53"/>
        <v>3.3.42.30.00</v>
      </c>
      <c r="H367" s="46" t="s">
        <v>3</v>
      </c>
      <c r="I367" s="196" t="str">
        <f t="shared" si="61"/>
        <v>A</v>
      </c>
      <c r="J367" s="263">
        <f t="shared" si="60"/>
        <v>4</v>
      </c>
      <c r="K367" s="465" t="s">
        <v>53</v>
      </c>
      <c r="M367" s="69" t="str">
        <f t="shared" si="54"/>
        <v>3.3.42.30.00</v>
      </c>
      <c r="N367" s="69" t="str">
        <f t="shared" si="55"/>
        <v>33423000</v>
      </c>
      <c r="O367" s="69" t="b">
        <f t="shared" si="56"/>
        <v>1</v>
      </c>
      <c r="P367" s="186" t="str">
        <f t="shared" si="52"/>
        <v>33423000</v>
      </c>
      <c r="R367" s="407" t="str">
        <f t="shared" si="57"/>
        <v>A</v>
      </c>
      <c r="S367" s="2" t="b">
        <f t="shared" si="58"/>
        <v>1</v>
      </c>
      <c r="U367" s="69" t="str">
        <f t="shared" si="59"/>
        <v>3.3.42.30.00 - MATERIAL DE CONSUMO</v>
      </c>
    </row>
    <row r="368" spans="1:21" x14ac:dyDescent="0.25">
      <c r="B368" s="380" t="s">
        <v>213</v>
      </c>
      <c r="C368" s="318" t="s">
        <v>213</v>
      </c>
      <c r="D368" s="318" t="s">
        <v>242</v>
      </c>
      <c r="E368" s="318" t="s">
        <v>233</v>
      </c>
      <c r="F368" s="318" t="s">
        <v>264</v>
      </c>
      <c r="G368" s="341" t="str">
        <f t="shared" si="53"/>
        <v>3.3.42.32.00</v>
      </c>
      <c r="H368" s="46" t="s">
        <v>666</v>
      </c>
      <c r="I368" s="196" t="str">
        <f t="shared" si="61"/>
        <v>A</v>
      </c>
      <c r="J368" s="263">
        <f t="shared" si="60"/>
        <v>4</v>
      </c>
      <c r="K368" s="465" t="s">
        <v>53</v>
      </c>
      <c r="M368" s="69" t="str">
        <f t="shared" si="54"/>
        <v>3.3.42.32.00</v>
      </c>
      <c r="N368" s="69" t="str">
        <f t="shared" si="55"/>
        <v>33423200</v>
      </c>
      <c r="O368" s="69" t="b">
        <f t="shared" si="56"/>
        <v>1</v>
      </c>
      <c r="P368" s="186" t="str">
        <f t="shared" si="52"/>
        <v>33423200</v>
      </c>
      <c r="R368" s="407" t="str">
        <f t="shared" si="57"/>
        <v>A</v>
      </c>
      <c r="S368" s="2" t="b">
        <f t="shared" si="58"/>
        <v>1</v>
      </c>
      <c r="U368" s="69" t="str">
        <f t="shared" si="59"/>
        <v>3.3.42.32.00 - MATERIAL, BEM OU SERVIÇO P/ DISTRIB. GRATUITA</v>
      </c>
    </row>
    <row r="369" spans="1:21" x14ac:dyDescent="0.25">
      <c r="B369" s="380" t="s">
        <v>213</v>
      </c>
      <c r="C369" s="318" t="s">
        <v>213</v>
      </c>
      <c r="D369" s="318" t="s">
        <v>242</v>
      </c>
      <c r="E369" s="318" t="s">
        <v>239</v>
      </c>
      <c r="F369" s="318" t="s">
        <v>264</v>
      </c>
      <c r="G369" s="341" t="str">
        <f t="shared" si="53"/>
        <v>3.3.42.33.00</v>
      </c>
      <c r="H369" s="46" t="s">
        <v>31</v>
      </c>
      <c r="I369" s="196" t="str">
        <f t="shared" si="61"/>
        <v>A</v>
      </c>
      <c r="J369" s="263">
        <f t="shared" si="60"/>
        <v>4</v>
      </c>
      <c r="K369" s="465" t="s">
        <v>53</v>
      </c>
      <c r="M369" s="69" t="str">
        <f t="shared" si="54"/>
        <v>3.3.42.33.00</v>
      </c>
      <c r="N369" s="69" t="str">
        <f t="shared" si="55"/>
        <v>33423300</v>
      </c>
      <c r="O369" s="69" t="b">
        <f t="shared" si="56"/>
        <v>1</v>
      </c>
      <c r="P369" s="186" t="str">
        <f t="shared" si="52"/>
        <v>33423300</v>
      </c>
      <c r="R369" s="407" t="str">
        <f t="shared" si="57"/>
        <v>A</v>
      </c>
      <c r="S369" s="2" t="b">
        <f t="shared" si="58"/>
        <v>1</v>
      </c>
      <c r="U369" s="69" t="str">
        <f t="shared" si="59"/>
        <v>3.3.42.33.00 - PASSAGENS E DESPESAS COM LOCOMOÇÃO</v>
      </c>
    </row>
    <row r="370" spans="1:21" x14ac:dyDescent="0.25">
      <c r="B370" s="380" t="s">
        <v>213</v>
      </c>
      <c r="C370" s="318" t="s">
        <v>213</v>
      </c>
      <c r="D370" s="318" t="s">
        <v>242</v>
      </c>
      <c r="E370" s="318" t="s">
        <v>268</v>
      </c>
      <c r="F370" s="318" t="s">
        <v>264</v>
      </c>
      <c r="G370" s="341" t="str">
        <f t="shared" si="53"/>
        <v>3.3.42.35.00</v>
      </c>
      <c r="H370" s="46" t="s">
        <v>132</v>
      </c>
      <c r="I370" s="196" t="str">
        <f t="shared" si="61"/>
        <v>A</v>
      </c>
      <c r="J370" s="263">
        <f t="shared" si="60"/>
        <v>4</v>
      </c>
      <c r="K370" s="465" t="s">
        <v>53</v>
      </c>
      <c r="M370" s="69" t="str">
        <f t="shared" si="54"/>
        <v>3.3.42.35.00</v>
      </c>
      <c r="N370" s="69" t="str">
        <f t="shared" si="55"/>
        <v>33423500</v>
      </c>
      <c r="O370" s="69" t="b">
        <f t="shared" si="56"/>
        <v>1</v>
      </c>
      <c r="P370" s="186" t="str">
        <f t="shared" si="52"/>
        <v>33423500</v>
      </c>
      <c r="R370" s="407" t="str">
        <f t="shared" si="57"/>
        <v>A</v>
      </c>
      <c r="S370" s="2" t="b">
        <f t="shared" si="58"/>
        <v>1</v>
      </c>
      <c r="U370" s="69" t="str">
        <f t="shared" si="59"/>
        <v>3.3.42.35.00 - SERVIÇOS DE CONSULTORIA</v>
      </c>
    </row>
    <row r="371" spans="1:21" x14ac:dyDescent="0.25">
      <c r="B371" s="380" t="s">
        <v>213</v>
      </c>
      <c r="C371" s="318" t="s">
        <v>213</v>
      </c>
      <c r="D371" s="318" t="s">
        <v>242</v>
      </c>
      <c r="E371" s="318" t="s">
        <v>250</v>
      </c>
      <c r="F371" s="318" t="s">
        <v>264</v>
      </c>
      <c r="G371" s="341" t="str">
        <f t="shared" si="53"/>
        <v>3.3.42.36.00</v>
      </c>
      <c r="H371" s="46" t="s">
        <v>133</v>
      </c>
      <c r="I371" s="196" t="str">
        <f t="shared" si="61"/>
        <v>A</v>
      </c>
      <c r="J371" s="263">
        <f t="shared" si="60"/>
        <v>4</v>
      </c>
      <c r="K371" s="465" t="s">
        <v>53</v>
      </c>
      <c r="M371" s="69" t="str">
        <f t="shared" si="54"/>
        <v>3.3.42.36.00</v>
      </c>
      <c r="N371" s="69" t="str">
        <f t="shared" si="55"/>
        <v>33423600</v>
      </c>
      <c r="O371" s="69" t="b">
        <f t="shared" si="56"/>
        <v>1</v>
      </c>
      <c r="P371" s="186" t="str">
        <f t="shared" si="52"/>
        <v>33423600</v>
      </c>
      <c r="R371" s="407" t="str">
        <f t="shared" si="57"/>
        <v>A</v>
      </c>
      <c r="S371" s="2" t="b">
        <f t="shared" si="58"/>
        <v>1</v>
      </c>
      <c r="U371" s="69" t="str">
        <f t="shared" si="59"/>
        <v>3.3.42.36.00 - OUTROS SERVIÇOS DE TERCEIROS - PESSOA FÍSICA</v>
      </c>
    </row>
    <row r="372" spans="1:21" x14ac:dyDescent="0.25">
      <c r="B372" s="392" t="s">
        <v>213</v>
      </c>
      <c r="C372" s="328" t="s">
        <v>213</v>
      </c>
      <c r="D372" s="328" t="s">
        <v>242</v>
      </c>
      <c r="E372" s="328" t="s">
        <v>262</v>
      </c>
      <c r="F372" s="328" t="s">
        <v>264</v>
      </c>
      <c r="G372" s="357" t="str">
        <f t="shared" si="53"/>
        <v>3.3.42.39.00</v>
      </c>
      <c r="H372" s="73" t="s">
        <v>126</v>
      </c>
      <c r="I372" s="217" t="str">
        <f t="shared" si="61"/>
        <v>A</v>
      </c>
      <c r="J372" s="283">
        <f t="shared" si="60"/>
        <v>4</v>
      </c>
      <c r="K372" s="465" t="s">
        <v>53</v>
      </c>
      <c r="M372" s="69" t="str">
        <f t="shared" si="54"/>
        <v>3.3.42.39.00</v>
      </c>
      <c r="N372" s="69" t="str">
        <f t="shared" si="55"/>
        <v>33423900</v>
      </c>
      <c r="O372" s="69" t="b">
        <f t="shared" si="56"/>
        <v>1</v>
      </c>
      <c r="P372" s="186" t="str">
        <f t="shared" si="52"/>
        <v>33423900</v>
      </c>
      <c r="R372" s="407" t="str">
        <f t="shared" si="57"/>
        <v>A</v>
      </c>
      <c r="S372" s="2" t="b">
        <f t="shared" si="58"/>
        <v>1</v>
      </c>
      <c r="U372" s="69" t="str">
        <f t="shared" si="59"/>
        <v>3.3.42.39.00 - OUTROS SERVIÇOS DE TERCEIROS - PESSOA JURÍDICA</v>
      </c>
    </row>
    <row r="373" spans="1:21" s="69" customFormat="1" x14ac:dyDescent="0.25">
      <c r="A373" s="157"/>
      <c r="B373" s="134">
        <v>3</v>
      </c>
      <c r="C373" s="110" t="s">
        <v>213</v>
      </c>
      <c r="D373" s="110" t="s">
        <v>242</v>
      </c>
      <c r="E373" s="110" t="s">
        <v>231</v>
      </c>
      <c r="F373" s="110" t="s">
        <v>264</v>
      </c>
      <c r="G373" s="343" t="str">
        <f t="shared" si="53"/>
        <v>3.3.42.40.00</v>
      </c>
      <c r="H373" s="111" t="s">
        <v>347</v>
      </c>
      <c r="I373" s="198" t="str">
        <f t="shared" si="61"/>
        <v>A</v>
      </c>
      <c r="J373" s="265">
        <f t="shared" si="60"/>
        <v>4</v>
      </c>
      <c r="K373" s="467" t="s">
        <v>53</v>
      </c>
      <c r="M373" s="69" t="str">
        <f t="shared" si="54"/>
        <v>3.3.42.40.00</v>
      </c>
      <c r="N373" s="69" t="str">
        <f t="shared" si="55"/>
        <v>33424000</v>
      </c>
      <c r="O373" s="69" t="b">
        <f t="shared" si="56"/>
        <v>1</v>
      </c>
      <c r="P373" s="186" t="str">
        <f t="shared" si="52"/>
        <v>33424000</v>
      </c>
      <c r="R373" s="407" t="str">
        <f t="shared" si="57"/>
        <v>A</v>
      </c>
      <c r="S373" s="69" t="b">
        <f t="shared" si="58"/>
        <v>1</v>
      </c>
      <c r="U373" s="69" t="str">
        <f t="shared" si="59"/>
        <v>3.3.42.40.00 - SERVIÇOS DE TECNOLOGIA DA INFORMAÇÃO E COMUNICAÇÃO - PESSOA JURÍDICA</v>
      </c>
    </row>
    <row r="374" spans="1:21" x14ac:dyDescent="0.25">
      <c r="B374" s="393" t="s">
        <v>213</v>
      </c>
      <c r="C374" s="329" t="s">
        <v>213</v>
      </c>
      <c r="D374" s="329" t="s">
        <v>242</v>
      </c>
      <c r="E374" s="329" t="s">
        <v>247</v>
      </c>
      <c r="F374" s="329" t="s">
        <v>264</v>
      </c>
      <c r="G374" s="358" t="str">
        <f t="shared" si="53"/>
        <v>3.3.42.47.00</v>
      </c>
      <c r="H374" s="72" t="s">
        <v>169</v>
      </c>
      <c r="I374" s="218" t="str">
        <f t="shared" si="61"/>
        <v>A</v>
      </c>
      <c r="J374" s="284">
        <f t="shared" si="60"/>
        <v>4</v>
      </c>
      <c r="K374" s="465" t="s">
        <v>53</v>
      </c>
      <c r="M374" s="69" t="str">
        <f t="shared" si="54"/>
        <v>3.3.42.47.00</v>
      </c>
      <c r="N374" s="69" t="str">
        <f t="shared" si="55"/>
        <v>33424700</v>
      </c>
      <c r="O374" s="69" t="b">
        <f t="shared" si="56"/>
        <v>1</v>
      </c>
      <c r="P374" s="186" t="str">
        <f t="shared" si="52"/>
        <v>33424700</v>
      </c>
      <c r="R374" s="407" t="str">
        <f t="shared" si="57"/>
        <v>A</v>
      </c>
      <c r="S374" s="2" t="b">
        <f t="shared" si="58"/>
        <v>1</v>
      </c>
      <c r="U374" s="69" t="str">
        <f t="shared" si="59"/>
        <v>3.3.42.47.00 - OBRIGAÇÕES TRIBUTÁRIAS E CONTRIBUTIVAS</v>
      </c>
    </row>
    <row r="375" spans="1:21" x14ac:dyDescent="0.25">
      <c r="B375" s="380" t="s">
        <v>213</v>
      </c>
      <c r="C375" s="318" t="s">
        <v>213</v>
      </c>
      <c r="D375" s="318" t="s">
        <v>242</v>
      </c>
      <c r="E375" s="318" t="s">
        <v>263</v>
      </c>
      <c r="F375" s="318" t="s">
        <v>264</v>
      </c>
      <c r="G375" s="341" t="str">
        <f t="shared" si="53"/>
        <v>3.3.42.92.00</v>
      </c>
      <c r="H375" s="46" t="s">
        <v>88</v>
      </c>
      <c r="I375" s="196" t="str">
        <f t="shared" si="61"/>
        <v>A</v>
      </c>
      <c r="J375" s="263">
        <f t="shared" si="60"/>
        <v>4</v>
      </c>
      <c r="K375" s="465" t="s">
        <v>53</v>
      </c>
      <c r="M375" s="69" t="str">
        <f t="shared" si="54"/>
        <v>3.3.42.92.00</v>
      </c>
      <c r="N375" s="69" t="str">
        <f t="shared" si="55"/>
        <v>33429200</v>
      </c>
      <c r="O375" s="69" t="b">
        <f t="shared" si="56"/>
        <v>1</v>
      </c>
      <c r="P375" s="186" t="str">
        <f t="shared" si="52"/>
        <v>33429200</v>
      </c>
      <c r="R375" s="407" t="str">
        <f t="shared" si="57"/>
        <v>A</v>
      </c>
      <c r="S375" s="2" t="b">
        <f t="shared" si="58"/>
        <v>1</v>
      </c>
      <c r="U375" s="69" t="str">
        <f t="shared" si="59"/>
        <v>3.3.42.92.00 - DESPESAS DE EXERCÍCIOS ANTERIORES</v>
      </c>
    </row>
    <row r="376" spans="1:21" x14ac:dyDescent="0.25">
      <c r="B376" s="380" t="s">
        <v>213</v>
      </c>
      <c r="C376" s="318" t="s">
        <v>213</v>
      </c>
      <c r="D376" s="318" t="s">
        <v>242</v>
      </c>
      <c r="E376" s="318" t="s">
        <v>302</v>
      </c>
      <c r="F376" s="318" t="s">
        <v>264</v>
      </c>
      <c r="G376" s="341" t="str">
        <f t="shared" si="53"/>
        <v>3.3.42.93.00</v>
      </c>
      <c r="H376" s="46" t="s">
        <v>9</v>
      </c>
      <c r="I376" s="196" t="str">
        <f t="shared" si="61"/>
        <v>A</v>
      </c>
      <c r="J376" s="263">
        <f t="shared" si="60"/>
        <v>4</v>
      </c>
      <c r="K376" s="465" t="s">
        <v>53</v>
      </c>
      <c r="M376" s="69" t="str">
        <f t="shared" si="54"/>
        <v>3.3.42.93.00</v>
      </c>
      <c r="N376" s="69" t="str">
        <f t="shared" si="55"/>
        <v>33429300</v>
      </c>
      <c r="O376" s="69" t="b">
        <f t="shared" si="56"/>
        <v>1</v>
      </c>
      <c r="P376" s="186" t="str">
        <f t="shared" si="52"/>
        <v>33429300</v>
      </c>
      <c r="R376" s="407" t="str">
        <f t="shared" si="57"/>
        <v>A</v>
      </c>
      <c r="S376" s="2" t="b">
        <f t="shared" si="58"/>
        <v>1</v>
      </c>
      <c r="U376" s="69" t="str">
        <f t="shared" si="59"/>
        <v>3.3.42.93.00 - INDENIZAÇÕES E RESTITUIÇÕES</v>
      </c>
    </row>
    <row r="377" spans="1:21" s="6" customFormat="1" ht="30" x14ac:dyDescent="0.25">
      <c r="A377" s="158"/>
      <c r="B377" s="149" t="s">
        <v>213</v>
      </c>
      <c r="C377" s="150" t="s">
        <v>213</v>
      </c>
      <c r="D377" s="150" t="s">
        <v>245</v>
      </c>
      <c r="E377" s="150" t="s">
        <v>264</v>
      </c>
      <c r="F377" s="150" t="s">
        <v>264</v>
      </c>
      <c r="G377" s="340" t="str">
        <f t="shared" si="53"/>
        <v>3.3.45.00.00</v>
      </c>
      <c r="H377" s="51" t="s">
        <v>124</v>
      </c>
      <c r="I377" s="194" t="str">
        <f t="shared" si="61"/>
        <v>S</v>
      </c>
      <c r="J377" s="261">
        <f t="shared" si="60"/>
        <v>3</v>
      </c>
      <c r="K377" s="137" t="s">
        <v>57</v>
      </c>
      <c r="M377" s="69" t="str">
        <f t="shared" si="54"/>
        <v>3.3.45.00.00</v>
      </c>
      <c r="N377" s="69" t="str">
        <f t="shared" si="55"/>
        <v>33450000</v>
      </c>
      <c r="O377" s="69" t="b">
        <f t="shared" si="56"/>
        <v>1</v>
      </c>
      <c r="P377" s="186" t="str">
        <f t="shared" si="52"/>
        <v>33450000</v>
      </c>
      <c r="R377" s="409" t="str">
        <f t="shared" si="57"/>
        <v>S</v>
      </c>
      <c r="S377" s="6" t="b">
        <f t="shared" si="58"/>
        <v>1</v>
      </c>
      <c r="U377" s="69" t="str">
        <f t="shared" si="59"/>
        <v>3.3.45.00.00 - TRANSFERÊNCIAS FUNDO A FUNDO AOS MUNICÍPIOS À CONTA DE RECURSOS DE QUE TRATAM OS §§ 1º E 2º DO ART. 24 DA LEI COMPLEMENTAR Nº 141, DE 2012.</v>
      </c>
    </row>
    <row r="378" spans="1:21" x14ac:dyDescent="0.25">
      <c r="B378" s="380" t="s">
        <v>213</v>
      </c>
      <c r="C378" s="318" t="s">
        <v>213</v>
      </c>
      <c r="D378" s="318" t="s">
        <v>245</v>
      </c>
      <c r="E378" s="318" t="s">
        <v>241</v>
      </c>
      <c r="F378" s="318" t="s">
        <v>264</v>
      </c>
      <c r="G378" s="341" t="str">
        <f t="shared" si="53"/>
        <v>3.3.45.41.00</v>
      </c>
      <c r="H378" s="46" t="s">
        <v>32</v>
      </c>
      <c r="I378" s="196" t="str">
        <f t="shared" si="61"/>
        <v>A</v>
      </c>
      <c r="J378" s="263">
        <f t="shared" si="60"/>
        <v>4</v>
      </c>
      <c r="K378" s="465" t="s">
        <v>53</v>
      </c>
      <c r="M378" s="69" t="str">
        <f t="shared" si="54"/>
        <v>3.3.45.41.00</v>
      </c>
      <c r="N378" s="69" t="str">
        <f t="shared" si="55"/>
        <v>33454100</v>
      </c>
      <c r="O378" s="69" t="b">
        <f t="shared" si="56"/>
        <v>1</v>
      </c>
      <c r="P378" s="186" t="str">
        <f t="shared" si="52"/>
        <v>33454100</v>
      </c>
      <c r="R378" s="407" t="str">
        <f t="shared" si="57"/>
        <v>A</v>
      </c>
      <c r="S378" s="2" t="b">
        <f t="shared" si="58"/>
        <v>1</v>
      </c>
      <c r="U378" s="69" t="str">
        <f t="shared" si="59"/>
        <v>3.3.45.41.00 - CONTRIBUIÇÕES</v>
      </c>
    </row>
    <row r="379" spans="1:21" x14ac:dyDescent="0.25">
      <c r="B379" s="380" t="s">
        <v>213</v>
      </c>
      <c r="C379" s="318" t="s">
        <v>213</v>
      </c>
      <c r="D379" s="318" t="s">
        <v>245</v>
      </c>
      <c r="E379" s="318" t="s">
        <v>317</v>
      </c>
      <c r="F379" s="318" t="s">
        <v>264</v>
      </c>
      <c r="G379" s="341" t="str">
        <f t="shared" si="53"/>
        <v>3.3.45.91.00</v>
      </c>
      <c r="H379" s="46" t="s">
        <v>85</v>
      </c>
      <c r="I379" s="196" t="str">
        <f t="shared" si="61"/>
        <v>A</v>
      </c>
      <c r="J379" s="263">
        <f t="shared" si="60"/>
        <v>4</v>
      </c>
      <c r="K379" s="465" t="s">
        <v>53</v>
      </c>
      <c r="M379" s="69" t="str">
        <f t="shared" si="54"/>
        <v>3.3.45.91.00</v>
      </c>
      <c r="N379" s="69" t="str">
        <f t="shared" si="55"/>
        <v>33459100</v>
      </c>
      <c r="O379" s="69" t="b">
        <f t="shared" si="56"/>
        <v>1</v>
      </c>
      <c r="P379" s="186" t="str">
        <f t="shared" si="52"/>
        <v>33459100</v>
      </c>
      <c r="R379" s="407" t="str">
        <f t="shared" si="57"/>
        <v>A</v>
      </c>
      <c r="S379" s="2" t="b">
        <f t="shared" si="58"/>
        <v>1</v>
      </c>
      <c r="U379" s="69" t="str">
        <f t="shared" si="59"/>
        <v>3.3.45.91.00 - SENTENÇAS JUDICIAIS</v>
      </c>
    </row>
    <row r="380" spans="1:21" x14ac:dyDescent="0.25">
      <c r="B380" s="380" t="s">
        <v>213</v>
      </c>
      <c r="C380" s="318" t="s">
        <v>213</v>
      </c>
      <c r="D380" s="318" t="s">
        <v>245</v>
      </c>
      <c r="E380" s="318" t="s">
        <v>263</v>
      </c>
      <c r="F380" s="318" t="s">
        <v>264</v>
      </c>
      <c r="G380" s="341" t="str">
        <f t="shared" si="53"/>
        <v>3.3.45.92.00</v>
      </c>
      <c r="H380" s="46" t="s">
        <v>88</v>
      </c>
      <c r="I380" s="196" t="str">
        <f t="shared" si="61"/>
        <v>A</v>
      </c>
      <c r="J380" s="263">
        <f t="shared" si="60"/>
        <v>4</v>
      </c>
      <c r="K380" s="465" t="s">
        <v>53</v>
      </c>
      <c r="M380" s="69" t="str">
        <f t="shared" si="54"/>
        <v>3.3.45.92.00</v>
      </c>
      <c r="N380" s="69" t="str">
        <f t="shared" si="55"/>
        <v>33459200</v>
      </c>
      <c r="O380" s="69" t="b">
        <f t="shared" si="56"/>
        <v>1</v>
      </c>
      <c r="P380" s="186" t="str">
        <f t="shared" si="52"/>
        <v>33459200</v>
      </c>
      <c r="R380" s="407" t="str">
        <f t="shared" si="57"/>
        <v>A</v>
      </c>
      <c r="S380" s="2" t="b">
        <f t="shared" si="58"/>
        <v>1</v>
      </c>
      <c r="U380" s="69" t="str">
        <f t="shared" si="59"/>
        <v>3.3.45.92.00 - DESPESAS DE EXERCÍCIOS ANTERIORES</v>
      </c>
    </row>
    <row r="381" spans="1:21" s="6" customFormat="1" x14ac:dyDescent="0.25">
      <c r="A381" s="158"/>
      <c r="B381" s="149" t="s">
        <v>213</v>
      </c>
      <c r="C381" s="150" t="s">
        <v>213</v>
      </c>
      <c r="D381" s="150" t="s">
        <v>246</v>
      </c>
      <c r="E381" s="150" t="s">
        <v>264</v>
      </c>
      <c r="F381" s="150" t="s">
        <v>264</v>
      </c>
      <c r="G381" s="340" t="str">
        <f t="shared" si="53"/>
        <v>3.3.46.00.00</v>
      </c>
      <c r="H381" s="51" t="s">
        <v>125</v>
      </c>
      <c r="I381" s="194" t="str">
        <f t="shared" si="61"/>
        <v>S</v>
      </c>
      <c r="J381" s="261">
        <f t="shared" si="60"/>
        <v>3</v>
      </c>
      <c r="K381" s="137" t="s">
        <v>57</v>
      </c>
      <c r="M381" s="69" t="str">
        <f t="shared" si="54"/>
        <v>3.3.46.00.00</v>
      </c>
      <c r="N381" s="69" t="str">
        <f t="shared" si="55"/>
        <v>33460000</v>
      </c>
      <c r="O381" s="69" t="b">
        <f t="shared" si="56"/>
        <v>1</v>
      </c>
      <c r="P381" s="186" t="str">
        <f t="shared" si="52"/>
        <v>33460000</v>
      </c>
      <c r="R381" s="409" t="str">
        <f t="shared" si="57"/>
        <v>S</v>
      </c>
      <c r="S381" s="6" t="b">
        <f t="shared" si="58"/>
        <v>1</v>
      </c>
      <c r="U381" s="69" t="str">
        <f t="shared" si="59"/>
        <v>3.3.46.00.00 - TRANSFERÊNCIAS FUNDO A FUNDO AOS MUNICÍPIOS À CONTA DE RECURSOS DE QUE TRATA O ART. 25 DA LEI COMPLEMENTAR Nº 141, DE 2012.</v>
      </c>
    </row>
    <row r="382" spans="1:21" x14ac:dyDescent="0.25">
      <c r="B382" s="380" t="s">
        <v>213</v>
      </c>
      <c r="C382" s="318" t="s">
        <v>213</v>
      </c>
      <c r="D382" s="318" t="s">
        <v>246</v>
      </c>
      <c r="E382" s="318" t="s">
        <v>241</v>
      </c>
      <c r="F382" s="318" t="s">
        <v>264</v>
      </c>
      <c r="G382" s="341" t="str">
        <f t="shared" si="53"/>
        <v>3.3.46.41.00</v>
      </c>
      <c r="H382" s="46" t="s">
        <v>32</v>
      </c>
      <c r="I382" s="196" t="str">
        <f t="shared" si="61"/>
        <v>A</v>
      </c>
      <c r="J382" s="263">
        <f t="shared" si="60"/>
        <v>4</v>
      </c>
      <c r="K382" s="465" t="s">
        <v>53</v>
      </c>
      <c r="M382" s="69" t="str">
        <f t="shared" si="54"/>
        <v>3.3.46.41.00</v>
      </c>
      <c r="N382" s="69" t="str">
        <f t="shared" si="55"/>
        <v>33464100</v>
      </c>
      <c r="O382" s="69" t="b">
        <f t="shared" si="56"/>
        <v>1</v>
      </c>
      <c r="P382" s="186" t="str">
        <f t="shared" si="52"/>
        <v>33464100</v>
      </c>
      <c r="R382" s="407" t="str">
        <f t="shared" si="57"/>
        <v>A</v>
      </c>
      <c r="S382" s="2" t="b">
        <f t="shared" si="58"/>
        <v>1</v>
      </c>
      <c r="U382" s="69" t="str">
        <f t="shared" si="59"/>
        <v>3.3.46.41.00 - CONTRIBUIÇÕES</v>
      </c>
    </row>
    <row r="383" spans="1:21" x14ac:dyDescent="0.25">
      <c r="B383" s="380" t="s">
        <v>213</v>
      </c>
      <c r="C383" s="318" t="s">
        <v>213</v>
      </c>
      <c r="D383" s="318" t="s">
        <v>246</v>
      </c>
      <c r="E383" s="318" t="s">
        <v>317</v>
      </c>
      <c r="F383" s="318" t="s">
        <v>264</v>
      </c>
      <c r="G383" s="341" t="str">
        <f t="shared" si="53"/>
        <v>3.3.46.91.00</v>
      </c>
      <c r="H383" s="46" t="s">
        <v>85</v>
      </c>
      <c r="I383" s="196" t="str">
        <f t="shared" si="61"/>
        <v>A</v>
      </c>
      <c r="J383" s="263">
        <f t="shared" si="60"/>
        <v>4</v>
      </c>
      <c r="K383" s="465" t="s">
        <v>53</v>
      </c>
      <c r="M383" s="69" t="str">
        <f t="shared" si="54"/>
        <v>3.3.46.91.00</v>
      </c>
      <c r="N383" s="69" t="str">
        <f t="shared" si="55"/>
        <v>33469100</v>
      </c>
      <c r="O383" s="69" t="b">
        <f t="shared" si="56"/>
        <v>1</v>
      </c>
      <c r="P383" s="186" t="str">
        <f t="shared" si="52"/>
        <v>33469100</v>
      </c>
      <c r="R383" s="407" t="str">
        <f t="shared" si="57"/>
        <v>A</v>
      </c>
      <c r="S383" s="2" t="b">
        <f t="shared" si="58"/>
        <v>1</v>
      </c>
      <c r="U383" s="69" t="str">
        <f t="shared" si="59"/>
        <v>3.3.46.91.00 - SENTENÇAS JUDICIAIS</v>
      </c>
    </row>
    <row r="384" spans="1:21" x14ac:dyDescent="0.25">
      <c r="B384" s="380" t="s">
        <v>213</v>
      </c>
      <c r="C384" s="318" t="s">
        <v>213</v>
      </c>
      <c r="D384" s="318" t="s">
        <v>246</v>
      </c>
      <c r="E384" s="318" t="s">
        <v>263</v>
      </c>
      <c r="F384" s="318" t="s">
        <v>264</v>
      </c>
      <c r="G384" s="341" t="str">
        <f t="shared" si="53"/>
        <v>3.3.46.92.00</v>
      </c>
      <c r="H384" s="46" t="s">
        <v>88</v>
      </c>
      <c r="I384" s="196" t="str">
        <f t="shared" si="61"/>
        <v>A</v>
      </c>
      <c r="J384" s="263">
        <f t="shared" si="60"/>
        <v>4</v>
      </c>
      <c r="K384" s="465" t="s">
        <v>53</v>
      </c>
      <c r="M384" s="69" t="str">
        <f t="shared" si="54"/>
        <v>3.3.46.92.00</v>
      </c>
      <c r="N384" s="69" t="str">
        <f t="shared" si="55"/>
        <v>33469200</v>
      </c>
      <c r="O384" s="69" t="b">
        <f t="shared" si="56"/>
        <v>1</v>
      </c>
      <c r="P384" s="186" t="str">
        <f t="shared" si="52"/>
        <v>33469200</v>
      </c>
      <c r="R384" s="407" t="str">
        <f t="shared" si="57"/>
        <v>A</v>
      </c>
      <c r="S384" s="2" t="b">
        <f t="shared" si="58"/>
        <v>1</v>
      </c>
      <c r="U384" s="69" t="str">
        <f t="shared" si="59"/>
        <v>3.3.46.92.00 - DESPESAS DE EXERCÍCIOS ANTERIORES</v>
      </c>
    </row>
    <row r="385" spans="1:21" s="6" customFormat="1" x14ac:dyDescent="0.25">
      <c r="A385" s="158"/>
      <c r="B385" s="149" t="s">
        <v>213</v>
      </c>
      <c r="C385" s="150" t="s">
        <v>213</v>
      </c>
      <c r="D385" s="150" t="s">
        <v>235</v>
      </c>
      <c r="E385" s="150" t="s">
        <v>264</v>
      </c>
      <c r="F385" s="150" t="s">
        <v>264</v>
      </c>
      <c r="G385" s="340" t="str">
        <f t="shared" si="53"/>
        <v>3.3.50.00.00</v>
      </c>
      <c r="H385" s="51" t="s">
        <v>35</v>
      </c>
      <c r="I385" s="194" t="str">
        <f t="shared" si="61"/>
        <v>S</v>
      </c>
      <c r="J385" s="261">
        <f t="shared" si="60"/>
        <v>3</v>
      </c>
      <c r="K385" s="137" t="s">
        <v>57</v>
      </c>
      <c r="M385" s="69" t="str">
        <f t="shared" si="54"/>
        <v>3.3.50.00.00</v>
      </c>
      <c r="N385" s="69" t="str">
        <f t="shared" si="55"/>
        <v>33500000</v>
      </c>
      <c r="O385" s="69" t="b">
        <f t="shared" si="56"/>
        <v>1</v>
      </c>
      <c r="P385" s="186" t="str">
        <f t="shared" si="52"/>
        <v>33500000</v>
      </c>
      <c r="R385" s="409" t="str">
        <f t="shared" si="57"/>
        <v>S</v>
      </c>
      <c r="S385" s="6" t="b">
        <f t="shared" si="58"/>
        <v>1</v>
      </c>
      <c r="U385" s="69" t="str">
        <f t="shared" si="59"/>
        <v>3.3.50.00.00 - TRANSFERÊNCIAS A INSTITUIÇÕES PRIVADAS SEM FINS LUCRATIVOS</v>
      </c>
    </row>
    <row r="386" spans="1:21" x14ac:dyDescent="0.25">
      <c r="B386" s="380" t="s">
        <v>213</v>
      </c>
      <c r="C386" s="318" t="s">
        <v>213</v>
      </c>
      <c r="D386" s="318" t="s">
        <v>235</v>
      </c>
      <c r="E386" s="318" t="s">
        <v>254</v>
      </c>
      <c r="F386" s="318" t="s">
        <v>264</v>
      </c>
      <c r="G386" s="341" t="str">
        <f t="shared" si="53"/>
        <v>3.3.50.14.00</v>
      </c>
      <c r="H386" s="46" t="s">
        <v>131</v>
      </c>
      <c r="I386" s="196" t="str">
        <f t="shared" si="61"/>
        <v>A</v>
      </c>
      <c r="J386" s="263">
        <f t="shared" si="60"/>
        <v>4</v>
      </c>
      <c r="K386" s="465" t="s">
        <v>53</v>
      </c>
      <c r="M386" s="69" t="str">
        <f t="shared" si="54"/>
        <v>3.3.50.14.00</v>
      </c>
      <c r="N386" s="69" t="str">
        <f t="shared" si="55"/>
        <v>33501400</v>
      </c>
      <c r="O386" s="69" t="b">
        <f t="shared" si="56"/>
        <v>1</v>
      </c>
      <c r="P386" s="186" t="str">
        <f t="shared" si="52"/>
        <v>33501400</v>
      </c>
      <c r="R386" s="407" t="str">
        <f t="shared" si="57"/>
        <v>A</v>
      </c>
      <c r="S386" s="2" t="b">
        <f t="shared" si="58"/>
        <v>1</v>
      </c>
      <c r="U386" s="69" t="str">
        <f t="shared" si="59"/>
        <v>3.3.50.14.00 - DIÁRIAS - CIVIL</v>
      </c>
    </row>
    <row r="387" spans="1:21" x14ac:dyDescent="0.25">
      <c r="B387" s="380" t="s">
        <v>213</v>
      </c>
      <c r="C387" s="318" t="s">
        <v>213</v>
      </c>
      <c r="D387" s="318" t="s">
        <v>235</v>
      </c>
      <c r="E387" s="318" t="s">
        <v>226</v>
      </c>
      <c r="F387" s="318" t="s">
        <v>264</v>
      </c>
      <c r="G387" s="341" t="str">
        <f t="shared" si="53"/>
        <v>3.3.50.18.00</v>
      </c>
      <c r="H387" s="46" t="s">
        <v>148</v>
      </c>
      <c r="I387" s="196" t="str">
        <f t="shared" si="61"/>
        <v>A</v>
      </c>
      <c r="J387" s="263">
        <f t="shared" si="60"/>
        <v>4</v>
      </c>
      <c r="K387" s="465" t="s">
        <v>53</v>
      </c>
      <c r="M387" s="69" t="str">
        <f t="shared" si="54"/>
        <v>3.3.50.18.00</v>
      </c>
      <c r="N387" s="69" t="str">
        <f t="shared" si="55"/>
        <v>33501800</v>
      </c>
      <c r="O387" s="69" t="b">
        <f t="shared" si="56"/>
        <v>1</v>
      </c>
      <c r="P387" s="186" t="str">
        <f t="shared" si="52"/>
        <v>33501800</v>
      </c>
      <c r="R387" s="407" t="str">
        <f t="shared" si="57"/>
        <v>A</v>
      </c>
      <c r="S387" s="2" t="b">
        <f t="shared" si="58"/>
        <v>1</v>
      </c>
      <c r="U387" s="69" t="str">
        <f t="shared" si="59"/>
        <v>3.3.50.18.00 - AUXÍLIO FINANCEIRO A ESTUDANTES</v>
      </c>
    </row>
    <row r="388" spans="1:21" x14ac:dyDescent="0.25">
      <c r="B388" s="380" t="s">
        <v>213</v>
      </c>
      <c r="C388" s="318" t="s">
        <v>213</v>
      </c>
      <c r="D388" s="318" t="s">
        <v>235</v>
      </c>
      <c r="E388" s="318" t="s">
        <v>256</v>
      </c>
      <c r="F388" s="318" t="s">
        <v>264</v>
      </c>
      <c r="G388" s="341" t="str">
        <f t="shared" si="53"/>
        <v>3.3.50.20.00</v>
      </c>
      <c r="H388" s="46" t="s">
        <v>150</v>
      </c>
      <c r="I388" s="196" t="str">
        <f t="shared" si="61"/>
        <v>A</v>
      </c>
      <c r="J388" s="263">
        <f t="shared" si="60"/>
        <v>4</v>
      </c>
      <c r="K388" s="465" t="s">
        <v>53</v>
      </c>
      <c r="M388" s="69" t="str">
        <f t="shared" si="54"/>
        <v>3.3.50.20.00</v>
      </c>
      <c r="N388" s="69" t="str">
        <f t="shared" si="55"/>
        <v>33502000</v>
      </c>
      <c r="O388" s="69" t="b">
        <f t="shared" si="56"/>
        <v>1</v>
      </c>
      <c r="P388" s="186" t="str">
        <f t="shared" si="52"/>
        <v>33502000</v>
      </c>
      <c r="R388" s="407" t="str">
        <f t="shared" si="57"/>
        <v>A</v>
      </c>
      <c r="S388" s="2" t="b">
        <f t="shared" si="58"/>
        <v>1</v>
      </c>
      <c r="U388" s="69" t="str">
        <f t="shared" si="59"/>
        <v>3.3.50.20.00 - AUXÍLIO FINANCEIRO A PESQUISADORES</v>
      </c>
    </row>
    <row r="389" spans="1:21" x14ac:dyDescent="0.25">
      <c r="B389" s="380" t="s">
        <v>213</v>
      </c>
      <c r="C389" s="318" t="s">
        <v>213</v>
      </c>
      <c r="D389" s="318" t="s">
        <v>235</v>
      </c>
      <c r="E389" s="318" t="s">
        <v>215</v>
      </c>
      <c r="F389" s="318" t="s">
        <v>264</v>
      </c>
      <c r="G389" s="341" t="str">
        <f t="shared" si="53"/>
        <v>3.3.50.30.00</v>
      </c>
      <c r="H389" s="46" t="s">
        <v>3</v>
      </c>
      <c r="I389" s="196" t="str">
        <f t="shared" si="61"/>
        <v>A</v>
      </c>
      <c r="J389" s="263">
        <f t="shared" si="60"/>
        <v>4</v>
      </c>
      <c r="K389" s="465" t="s">
        <v>53</v>
      </c>
      <c r="M389" s="69" t="str">
        <f t="shared" si="54"/>
        <v>3.3.50.30.00</v>
      </c>
      <c r="N389" s="69" t="str">
        <f t="shared" si="55"/>
        <v>33503000</v>
      </c>
      <c r="O389" s="69" t="b">
        <f t="shared" si="56"/>
        <v>1</v>
      </c>
      <c r="P389" s="186" t="str">
        <f t="shared" si="52"/>
        <v>33503000</v>
      </c>
      <c r="R389" s="407" t="str">
        <f t="shared" si="57"/>
        <v>A</v>
      </c>
      <c r="S389" s="2" t="b">
        <f t="shared" si="58"/>
        <v>1</v>
      </c>
      <c r="U389" s="69" t="str">
        <f t="shared" si="59"/>
        <v>3.3.50.30.00 - MATERIAL DE CONSUMO</v>
      </c>
    </row>
    <row r="390" spans="1:21" x14ac:dyDescent="0.25">
      <c r="B390" s="380" t="s">
        <v>213</v>
      </c>
      <c r="C390" s="318" t="s">
        <v>213</v>
      </c>
      <c r="D390" s="318" t="s">
        <v>235</v>
      </c>
      <c r="E390" s="318" t="s">
        <v>228</v>
      </c>
      <c r="F390" s="318" t="s">
        <v>264</v>
      </c>
      <c r="G390" s="341" t="str">
        <f t="shared" si="53"/>
        <v>3.3.50.31.00</v>
      </c>
      <c r="H390" s="46" t="s">
        <v>356</v>
      </c>
      <c r="I390" s="196" t="str">
        <f t="shared" si="61"/>
        <v>A</v>
      </c>
      <c r="J390" s="263">
        <f t="shared" si="60"/>
        <v>4</v>
      </c>
      <c r="K390" s="465" t="s">
        <v>53</v>
      </c>
      <c r="M390" s="69" t="str">
        <f t="shared" si="54"/>
        <v>3.3.50.31.00</v>
      </c>
      <c r="N390" s="69" t="str">
        <f t="shared" si="55"/>
        <v>33503100</v>
      </c>
      <c r="O390" s="69" t="b">
        <f t="shared" si="56"/>
        <v>1</v>
      </c>
      <c r="P390" s="186" t="str">
        <f t="shared" si="52"/>
        <v>33503100</v>
      </c>
      <c r="R390" s="407" t="str">
        <f t="shared" si="57"/>
        <v>A</v>
      </c>
      <c r="S390" s="2" t="b">
        <f t="shared" si="58"/>
        <v>1</v>
      </c>
      <c r="U390" s="69" t="str">
        <f t="shared" si="59"/>
        <v>3.3.50.31.00 - PREMIAÇÕES CULTURAIS, ARTÍSTICAS, CIENTÍFICAS, DESPORTIVAS E OUTRAS</v>
      </c>
    </row>
    <row r="391" spans="1:21" x14ac:dyDescent="0.25">
      <c r="B391" s="392" t="s">
        <v>213</v>
      </c>
      <c r="C391" s="328" t="s">
        <v>213</v>
      </c>
      <c r="D391" s="328" t="s">
        <v>235</v>
      </c>
      <c r="E391" s="328" t="s">
        <v>239</v>
      </c>
      <c r="F391" s="328" t="s">
        <v>264</v>
      </c>
      <c r="G391" s="357" t="str">
        <f t="shared" si="53"/>
        <v>3.3.50.33.00</v>
      </c>
      <c r="H391" s="73" t="s">
        <v>31</v>
      </c>
      <c r="I391" s="217" t="str">
        <f t="shared" si="61"/>
        <v>A</v>
      </c>
      <c r="J391" s="283">
        <f t="shared" si="60"/>
        <v>4</v>
      </c>
      <c r="K391" s="465" t="s">
        <v>53</v>
      </c>
      <c r="M391" s="69" t="str">
        <f t="shared" si="54"/>
        <v>3.3.50.33.00</v>
      </c>
      <c r="N391" s="69" t="str">
        <f t="shared" si="55"/>
        <v>33503300</v>
      </c>
      <c r="O391" s="69" t="b">
        <f t="shared" si="56"/>
        <v>1</v>
      </c>
      <c r="P391" s="186" t="str">
        <f t="shared" si="52"/>
        <v>33503300</v>
      </c>
      <c r="R391" s="407" t="str">
        <f t="shared" si="57"/>
        <v>A</v>
      </c>
      <c r="S391" s="2" t="b">
        <f t="shared" si="58"/>
        <v>1</v>
      </c>
      <c r="U391" s="69" t="str">
        <f t="shared" si="59"/>
        <v>3.3.50.33.00 - PASSAGENS E DESPESAS COM LOCOMOÇÃO</v>
      </c>
    </row>
    <row r="392" spans="1:21" s="69" customFormat="1" x14ac:dyDescent="0.25">
      <c r="A392" s="157"/>
      <c r="B392" s="134">
        <v>3</v>
      </c>
      <c r="C392" s="110" t="s">
        <v>213</v>
      </c>
      <c r="D392" s="110" t="s">
        <v>235</v>
      </c>
      <c r="E392" s="110" t="s">
        <v>234</v>
      </c>
      <c r="F392" s="110" t="s">
        <v>264</v>
      </c>
      <c r="G392" s="343" t="str">
        <f t="shared" si="53"/>
        <v>3.3.50.34.00</v>
      </c>
      <c r="H392" s="111" t="s">
        <v>348</v>
      </c>
      <c r="I392" s="198" t="str">
        <f t="shared" si="61"/>
        <v>A</v>
      </c>
      <c r="J392" s="265">
        <f t="shared" si="60"/>
        <v>4</v>
      </c>
      <c r="K392" s="467" t="s">
        <v>53</v>
      </c>
      <c r="M392" s="69" t="str">
        <f t="shared" si="54"/>
        <v>3.3.50.34.00</v>
      </c>
      <c r="N392" s="69" t="str">
        <f t="shared" si="55"/>
        <v>33503400</v>
      </c>
      <c r="O392" s="69" t="b">
        <f t="shared" si="56"/>
        <v>1</v>
      </c>
      <c r="P392" s="186" t="str">
        <f t="shared" si="52"/>
        <v>33503400</v>
      </c>
      <c r="R392" s="407" t="str">
        <f t="shared" si="57"/>
        <v>A</v>
      </c>
      <c r="S392" s="69" t="b">
        <f t="shared" si="58"/>
        <v>1</v>
      </c>
      <c r="U392" s="69" t="str">
        <f t="shared" si="59"/>
        <v>3.3.50.34.00 - OUTRAS DESPESAS DE PESSOAL DECORRENTES DE CONTRATOS DE TERCEIRIZAÇÃO</v>
      </c>
    </row>
    <row r="393" spans="1:21" x14ac:dyDescent="0.25">
      <c r="B393" s="393" t="s">
        <v>213</v>
      </c>
      <c r="C393" s="329" t="s">
        <v>213</v>
      </c>
      <c r="D393" s="329" t="s">
        <v>235</v>
      </c>
      <c r="E393" s="329" t="s">
        <v>268</v>
      </c>
      <c r="F393" s="329" t="s">
        <v>264</v>
      </c>
      <c r="G393" s="358" t="str">
        <f t="shared" si="53"/>
        <v>3.3.50.35.00</v>
      </c>
      <c r="H393" s="72" t="s">
        <v>132</v>
      </c>
      <c r="I393" s="218" t="str">
        <f t="shared" si="61"/>
        <v>A</v>
      </c>
      <c r="J393" s="284">
        <f t="shared" si="60"/>
        <v>4</v>
      </c>
      <c r="K393" s="465" t="s">
        <v>53</v>
      </c>
      <c r="M393" s="69" t="str">
        <f t="shared" si="54"/>
        <v>3.3.50.35.00</v>
      </c>
      <c r="N393" s="69" t="str">
        <f t="shared" si="55"/>
        <v>33503500</v>
      </c>
      <c r="O393" s="69" t="b">
        <f t="shared" si="56"/>
        <v>1</v>
      </c>
      <c r="P393" s="186" t="str">
        <f t="shared" si="52"/>
        <v>33503500</v>
      </c>
      <c r="R393" s="407" t="str">
        <f t="shared" si="57"/>
        <v>A</v>
      </c>
      <c r="S393" s="2" t="b">
        <f t="shared" si="58"/>
        <v>1</v>
      </c>
      <c r="U393" s="69" t="str">
        <f t="shared" si="59"/>
        <v>3.3.50.35.00 - SERVIÇOS DE CONSULTORIA</v>
      </c>
    </row>
    <row r="394" spans="1:21" x14ac:dyDescent="0.25">
      <c r="B394" s="380" t="s">
        <v>213</v>
      </c>
      <c r="C394" s="318" t="s">
        <v>213</v>
      </c>
      <c r="D394" s="318" t="s">
        <v>235</v>
      </c>
      <c r="E394" s="318" t="s">
        <v>250</v>
      </c>
      <c r="F394" s="318" t="s">
        <v>264</v>
      </c>
      <c r="G394" s="341" t="str">
        <f t="shared" si="53"/>
        <v>3.3.50.36.00</v>
      </c>
      <c r="H394" s="46" t="s">
        <v>133</v>
      </c>
      <c r="I394" s="196" t="str">
        <f t="shared" si="61"/>
        <v>A</v>
      </c>
      <c r="J394" s="263">
        <f t="shared" si="60"/>
        <v>4</v>
      </c>
      <c r="K394" s="465" t="s">
        <v>53</v>
      </c>
      <c r="M394" s="69" t="str">
        <f t="shared" si="54"/>
        <v>3.3.50.36.00</v>
      </c>
      <c r="N394" s="69" t="str">
        <f t="shared" si="55"/>
        <v>33503600</v>
      </c>
      <c r="O394" s="69" t="b">
        <f t="shared" si="56"/>
        <v>1</v>
      </c>
      <c r="P394" s="186" t="str">
        <f t="shared" ref="P394:P430" si="62">TRIM(SUBSTITUTE(TEXT(G394,"00000000"),".",""))</f>
        <v>33503600</v>
      </c>
      <c r="R394" s="407" t="str">
        <f t="shared" si="57"/>
        <v>A</v>
      </c>
      <c r="S394" s="2" t="b">
        <f t="shared" si="58"/>
        <v>1</v>
      </c>
      <c r="U394" s="69" t="str">
        <f t="shared" si="59"/>
        <v>3.3.50.36.00 - OUTROS SERVIÇOS DE TERCEIROS - PESSOA FÍSICA</v>
      </c>
    </row>
    <row r="395" spans="1:21" s="6" customFormat="1" x14ac:dyDescent="0.25">
      <c r="A395" s="158"/>
      <c r="B395" s="384" t="s">
        <v>213</v>
      </c>
      <c r="C395" s="322" t="s">
        <v>213</v>
      </c>
      <c r="D395" s="322" t="s">
        <v>235</v>
      </c>
      <c r="E395" s="322" t="s">
        <v>262</v>
      </c>
      <c r="F395" s="322" t="s">
        <v>264</v>
      </c>
      <c r="G395" s="346" t="str">
        <f t="shared" ref="G395:G458" si="63">B395&amp;"."&amp;C395&amp;"."&amp;D395&amp;"."&amp;E395&amp;"."&amp;F395</f>
        <v>3.3.50.39.00</v>
      </c>
      <c r="H395" s="56" t="s">
        <v>126</v>
      </c>
      <c r="I395" s="203" t="str">
        <f t="shared" si="61"/>
        <v>S</v>
      </c>
      <c r="J395" s="270">
        <f t="shared" si="60"/>
        <v>4</v>
      </c>
      <c r="K395" s="469" t="s">
        <v>60</v>
      </c>
      <c r="M395" s="69" t="str">
        <f t="shared" ref="M395:M458" si="64">B395&amp;"."&amp;C395&amp;"."&amp;D395&amp;"."&amp;E395&amp;"."&amp;F395</f>
        <v>3.3.50.39.00</v>
      </c>
      <c r="N395" s="69" t="str">
        <f t="shared" ref="N395:N458" si="65">SUBSTITUTE(M395,".","")</f>
        <v>33503900</v>
      </c>
      <c r="O395" s="69" t="b">
        <f t="shared" ref="O395:O458" si="66">N395=P395</f>
        <v>1</v>
      </c>
      <c r="P395" s="186" t="str">
        <f t="shared" si="62"/>
        <v>33503900</v>
      </c>
      <c r="R395" s="409" t="str">
        <f t="shared" ref="R395:R458" si="67">IF(IFERROR(SEARCH("Último",K395),0)&gt;0,"A","S")</f>
        <v>S</v>
      </c>
      <c r="S395" s="6" t="b">
        <f t="shared" ref="S395:S458" si="68">R395=I395</f>
        <v>1</v>
      </c>
      <c r="U395" s="69" t="str">
        <f t="shared" ref="U395:U458" si="69">G395&amp;" - "&amp;H395</f>
        <v>3.3.50.39.00 - OUTROS SERVIÇOS DE TERCEIROS - PESSOA JURÍDICA</v>
      </c>
    </row>
    <row r="396" spans="1:21" x14ac:dyDescent="0.25">
      <c r="B396" s="188" t="s">
        <v>213</v>
      </c>
      <c r="C396" s="189" t="s">
        <v>213</v>
      </c>
      <c r="D396" s="189" t="s">
        <v>235</v>
      </c>
      <c r="E396" s="189" t="s">
        <v>262</v>
      </c>
      <c r="F396" s="189" t="s">
        <v>271</v>
      </c>
      <c r="G396" s="347" t="str">
        <f t="shared" si="63"/>
        <v>3.3.50.39.51</v>
      </c>
      <c r="H396" s="61" t="s">
        <v>349</v>
      </c>
      <c r="I396" s="202" t="str">
        <f t="shared" si="61"/>
        <v>A</v>
      </c>
      <c r="J396" s="269">
        <f t="shared" si="60"/>
        <v>5</v>
      </c>
      <c r="K396" s="470" t="s">
        <v>61</v>
      </c>
      <c r="M396" s="69" t="str">
        <f t="shared" si="64"/>
        <v>3.3.50.39.51</v>
      </c>
      <c r="N396" s="69" t="str">
        <f t="shared" si="65"/>
        <v>33503951</v>
      </c>
      <c r="O396" s="69" t="b">
        <f t="shared" si="66"/>
        <v>1</v>
      </c>
      <c r="P396" s="186" t="str">
        <f t="shared" si="62"/>
        <v>33503951</v>
      </c>
      <c r="R396" s="407" t="str">
        <f t="shared" si="67"/>
        <v>A</v>
      </c>
      <c r="S396" s="2" t="b">
        <f t="shared" si="68"/>
        <v>1</v>
      </c>
      <c r="U396" s="69" t="str">
        <f t="shared" si="69"/>
        <v>3.3.50.39.51 - SERVIÇOS MÉDICO-HOSPITALAR PRESTADOS EM UNIDADES HOSPITALARES</v>
      </c>
    </row>
    <row r="397" spans="1:21" x14ac:dyDescent="0.25">
      <c r="B397" s="188" t="s">
        <v>213</v>
      </c>
      <c r="C397" s="189" t="s">
        <v>213</v>
      </c>
      <c r="D397" s="189" t="s">
        <v>235</v>
      </c>
      <c r="E397" s="189" t="s">
        <v>262</v>
      </c>
      <c r="F397" s="189" t="s">
        <v>272</v>
      </c>
      <c r="G397" s="347" t="str">
        <f t="shared" si="63"/>
        <v>3.3.50.39.52</v>
      </c>
      <c r="H397" s="61" t="s">
        <v>350</v>
      </c>
      <c r="I397" s="202" t="str">
        <f t="shared" si="61"/>
        <v>A</v>
      </c>
      <c r="J397" s="269">
        <f t="shared" ref="J397:J460" si="70">IF( (VALUE(F397) &gt; 0), 5,IF( (VALUE(E397) &gt; 0), 4,IF( (VALUE(D397) &gt; 0), 3,IF( (VALUE(C397) &gt; 0), 2,1))))</f>
        <v>5</v>
      </c>
      <c r="K397" s="470" t="s">
        <v>61</v>
      </c>
      <c r="M397" s="69" t="str">
        <f t="shared" si="64"/>
        <v>3.3.50.39.52</v>
      </c>
      <c r="N397" s="69" t="str">
        <f t="shared" si="65"/>
        <v>33503952</v>
      </c>
      <c r="O397" s="69" t="b">
        <f t="shared" si="66"/>
        <v>1</v>
      </c>
      <c r="P397" s="186" t="str">
        <f t="shared" si="62"/>
        <v>33503952</v>
      </c>
      <c r="R397" s="407" t="str">
        <f t="shared" si="67"/>
        <v>A</v>
      </c>
      <c r="S397" s="2" t="b">
        <f t="shared" si="68"/>
        <v>1</v>
      </c>
      <c r="U397" s="69" t="str">
        <f t="shared" si="69"/>
        <v>3.3.50.39.52 - SERVIÇOS MÉDICO-HOSPITALAR PRESTADOS EM UNIDADES AMBULATORIAIS</v>
      </c>
    </row>
    <row r="398" spans="1:21" x14ac:dyDescent="0.25">
      <c r="B398" s="188" t="s">
        <v>213</v>
      </c>
      <c r="C398" s="189" t="s">
        <v>213</v>
      </c>
      <c r="D398" s="189" t="s">
        <v>235</v>
      </c>
      <c r="E398" s="189" t="s">
        <v>262</v>
      </c>
      <c r="F398" s="189" t="s">
        <v>273</v>
      </c>
      <c r="G398" s="347" t="str">
        <f t="shared" si="63"/>
        <v>3.3.50.39.53</v>
      </c>
      <c r="H398" s="61" t="s">
        <v>351</v>
      </c>
      <c r="I398" s="202" t="str">
        <f t="shared" si="61"/>
        <v>A</v>
      </c>
      <c r="J398" s="269">
        <f t="shared" si="70"/>
        <v>5</v>
      </c>
      <c r="K398" s="470" t="s">
        <v>61</v>
      </c>
      <c r="M398" s="69" t="str">
        <f t="shared" si="64"/>
        <v>3.3.50.39.53</v>
      </c>
      <c r="N398" s="69" t="str">
        <f t="shared" si="65"/>
        <v>33503953</v>
      </c>
      <c r="O398" s="69" t="b">
        <f t="shared" si="66"/>
        <v>1</v>
      </c>
      <c r="P398" s="186" t="str">
        <f t="shared" si="62"/>
        <v>33503953</v>
      </c>
      <c r="R398" s="407" t="str">
        <f t="shared" si="67"/>
        <v>A</v>
      </c>
      <c r="S398" s="2" t="b">
        <f t="shared" si="68"/>
        <v>1</v>
      </c>
      <c r="U398" s="69" t="str">
        <f t="shared" si="69"/>
        <v>3.3.50.39.53 - SERVIÇOS MÉDICO-HOSPITALAR PRESTADOS NA ATENÇÃO BÁSICA</v>
      </c>
    </row>
    <row r="399" spans="1:21" x14ac:dyDescent="0.25">
      <c r="B399" s="188" t="s">
        <v>213</v>
      </c>
      <c r="C399" s="189" t="s">
        <v>213</v>
      </c>
      <c r="D399" s="189" t="s">
        <v>235</v>
      </c>
      <c r="E399" s="189" t="s">
        <v>262</v>
      </c>
      <c r="F399" s="189" t="s">
        <v>274</v>
      </c>
      <c r="G399" s="347" t="str">
        <f t="shared" si="63"/>
        <v>3.3.50.39.54</v>
      </c>
      <c r="H399" s="61" t="s">
        <v>352</v>
      </c>
      <c r="I399" s="202" t="str">
        <f t="shared" si="61"/>
        <v>A</v>
      </c>
      <c r="J399" s="269">
        <f t="shared" si="70"/>
        <v>5</v>
      </c>
      <c r="K399" s="470" t="s">
        <v>61</v>
      </c>
      <c r="M399" s="69" t="str">
        <f t="shared" si="64"/>
        <v>3.3.50.39.54</v>
      </c>
      <c r="N399" s="69" t="str">
        <f t="shared" si="65"/>
        <v>33503954</v>
      </c>
      <c r="O399" s="69" t="b">
        <f t="shared" si="66"/>
        <v>1</v>
      </c>
      <c r="P399" s="186" t="str">
        <f t="shared" si="62"/>
        <v>33503954</v>
      </c>
      <c r="R399" s="407" t="str">
        <f t="shared" si="67"/>
        <v>A</v>
      </c>
      <c r="S399" s="2" t="b">
        <f t="shared" si="68"/>
        <v>1</v>
      </c>
      <c r="U399" s="69" t="str">
        <f t="shared" si="69"/>
        <v>3.3.50.39.54 - SERVIÇOS ODONTOLÓGICOS</v>
      </c>
    </row>
    <row r="400" spans="1:21" x14ac:dyDescent="0.25">
      <c r="B400" s="188" t="s">
        <v>213</v>
      </c>
      <c r="C400" s="189" t="s">
        <v>213</v>
      </c>
      <c r="D400" s="189" t="s">
        <v>235</v>
      </c>
      <c r="E400" s="189" t="s">
        <v>262</v>
      </c>
      <c r="F400" s="189" t="s">
        <v>535</v>
      </c>
      <c r="G400" s="347" t="str">
        <f t="shared" si="63"/>
        <v>3.3.50.39.55</v>
      </c>
      <c r="H400" s="61" t="s">
        <v>353</v>
      </c>
      <c r="I400" s="202" t="str">
        <f t="shared" si="61"/>
        <v>A</v>
      </c>
      <c r="J400" s="269">
        <f t="shared" si="70"/>
        <v>5</v>
      </c>
      <c r="K400" s="470" t="s">
        <v>61</v>
      </c>
      <c r="M400" s="69" t="str">
        <f t="shared" si="64"/>
        <v>3.3.50.39.55</v>
      </c>
      <c r="N400" s="69" t="str">
        <f t="shared" si="65"/>
        <v>33503955</v>
      </c>
      <c r="O400" s="69" t="b">
        <f t="shared" si="66"/>
        <v>1</v>
      </c>
      <c r="P400" s="186" t="str">
        <f t="shared" si="62"/>
        <v>33503955</v>
      </c>
      <c r="R400" s="407" t="str">
        <f t="shared" si="67"/>
        <v>A</v>
      </c>
      <c r="S400" s="2" t="b">
        <f t="shared" si="68"/>
        <v>1</v>
      </c>
      <c r="U400" s="69" t="str">
        <f t="shared" si="69"/>
        <v>3.3.50.39.55 - SERVIÇOS LABORATORIAIS</v>
      </c>
    </row>
    <row r="401" spans="1:21" x14ac:dyDescent="0.25">
      <c r="B401" s="188" t="s">
        <v>213</v>
      </c>
      <c r="C401" s="189" t="s">
        <v>213</v>
      </c>
      <c r="D401" s="189" t="s">
        <v>235</v>
      </c>
      <c r="E401" s="189" t="s">
        <v>262</v>
      </c>
      <c r="F401" s="189" t="s">
        <v>275</v>
      </c>
      <c r="G401" s="347" t="str">
        <f t="shared" si="63"/>
        <v>3.3.50.39.56</v>
      </c>
      <c r="H401" s="61" t="s">
        <v>354</v>
      </c>
      <c r="I401" s="202" t="str">
        <f t="shared" si="61"/>
        <v>A</v>
      </c>
      <c r="J401" s="269">
        <f t="shared" si="70"/>
        <v>5</v>
      </c>
      <c r="K401" s="470" t="s">
        <v>61</v>
      </c>
      <c r="M401" s="69" t="str">
        <f t="shared" si="64"/>
        <v>3.3.50.39.56</v>
      </c>
      <c r="N401" s="69" t="str">
        <f t="shared" si="65"/>
        <v>33503956</v>
      </c>
      <c r="O401" s="69" t="b">
        <f t="shared" si="66"/>
        <v>1</v>
      </c>
      <c r="P401" s="186" t="str">
        <f t="shared" si="62"/>
        <v>33503956</v>
      </c>
      <c r="R401" s="407" t="str">
        <f t="shared" si="67"/>
        <v>A</v>
      </c>
      <c r="S401" s="2" t="b">
        <f t="shared" si="68"/>
        <v>1</v>
      </c>
      <c r="U401" s="69" t="str">
        <f t="shared" si="69"/>
        <v>3.3.50.39.56 - OUTROS SERVIÇOS DE ASSISTÊNCIA A SAÚDE</v>
      </c>
    </row>
    <row r="402" spans="1:21" x14ac:dyDescent="0.25">
      <c r="B402" s="394" t="s">
        <v>213</v>
      </c>
      <c r="C402" s="330" t="s">
        <v>213</v>
      </c>
      <c r="D402" s="330" t="s">
        <v>235</v>
      </c>
      <c r="E402" s="330" t="s">
        <v>262</v>
      </c>
      <c r="F402" s="330" t="s">
        <v>270</v>
      </c>
      <c r="G402" s="359" t="str">
        <f t="shared" si="63"/>
        <v>3.3.50.39.99</v>
      </c>
      <c r="H402" s="74" t="s">
        <v>355</v>
      </c>
      <c r="I402" s="219" t="str">
        <f t="shared" si="61"/>
        <v>A</v>
      </c>
      <c r="J402" s="285">
        <f t="shared" si="70"/>
        <v>5</v>
      </c>
      <c r="K402" s="470" t="s">
        <v>61</v>
      </c>
      <c r="M402" s="69" t="str">
        <f t="shared" si="64"/>
        <v>3.3.50.39.99</v>
      </c>
      <c r="N402" s="69" t="str">
        <f t="shared" si="65"/>
        <v>33503999</v>
      </c>
      <c r="O402" s="69" t="b">
        <f t="shared" si="66"/>
        <v>1</v>
      </c>
      <c r="P402" s="186" t="str">
        <f t="shared" si="62"/>
        <v>33503999</v>
      </c>
      <c r="R402" s="407" t="str">
        <f t="shared" si="67"/>
        <v>A</v>
      </c>
      <c r="S402" s="2" t="b">
        <f t="shared" si="68"/>
        <v>1</v>
      </c>
      <c r="U402" s="69" t="str">
        <f t="shared" si="69"/>
        <v>3.3.50.39.99 - DEMAIS SERVIÇOS DE TERCEIROS - PESSOA JURÍDICA</v>
      </c>
    </row>
    <row r="403" spans="1:21" s="69" customFormat="1" x14ac:dyDescent="0.25">
      <c r="A403" s="157"/>
      <c r="B403" s="134">
        <v>3</v>
      </c>
      <c r="C403" s="110" t="s">
        <v>213</v>
      </c>
      <c r="D403" s="110" t="s">
        <v>235</v>
      </c>
      <c r="E403" s="110" t="s">
        <v>231</v>
      </c>
      <c r="F403" s="110" t="s">
        <v>264</v>
      </c>
      <c r="G403" s="343" t="str">
        <f t="shared" si="63"/>
        <v>3.3.50.40.00</v>
      </c>
      <c r="H403" s="111" t="s">
        <v>347</v>
      </c>
      <c r="I403" s="198" t="str">
        <f t="shared" si="61"/>
        <v>A</v>
      </c>
      <c r="J403" s="265">
        <f t="shared" si="70"/>
        <v>4</v>
      </c>
      <c r="K403" s="467" t="s">
        <v>53</v>
      </c>
      <c r="M403" s="69" t="str">
        <f t="shared" si="64"/>
        <v>3.3.50.40.00</v>
      </c>
      <c r="N403" s="69" t="str">
        <f t="shared" si="65"/>
        <v>33504000</v>
      </c>
      <c r="O403" s="69" t="b">
        <f t="shared" si="66"/>
        <v>1</v>
      </c>
      <c r="P403" s="186" t="str">
        <f t="shared" si="62"/>
        <v>33504000</v>
      </c>
      <c r="R403" s="407" t="str">
        <f t="shared" si="67"/>
        <v>A</v>
      </c>
      <c r="S403" s="69" t="b">
        <f t="shared" si="68"/>
        <v>1</v>
      </c>
      <c r="U403" s="69" t="str">
        <f t="shared" si="69"/>
        <v>3.3.50.40.00 - SERVIÇOS DE TECNOLOGIA DA INFORMAÇÃO E COMUNICAÇÃO - PESSOA JURÍDICA</v>
      </c>
    </row>
    <row r="404" spans="1:21" x14ac:dyDescent="0.25">
      <c r="B404" s="380" t="s">
        <v>213</v>
      </c>
      <c r="C404" s="318" t="s">
        <v>213</v>
      </c>
      <c r="D404" s="318" t="s">
        <v>235</v>
      </c>
      <c r="E404" s="318" t="s">
        <v>241</v>
      </c>
      <c r="F404" s="318" t="s">
        <v>264</v>
      </c>
      <c r="G404" s="341" t="str">
        <f t="shared" si="63"/>
        <v>3.3.50.41.00</v>
      </c>
      <c r="H404" s="46" t="s">
        <v>32</v>
      </c>
      <c r="I404" s="196" t="str">
        <f t="shared" ref="I404:I467" si="71">IF(J404&lt;J405,"S","A")</f>
        <v>A</v>
      </c>
      <c r="J404" s="263">
        <f t="shared" si="70"/>
        <v>4</v>
      </c>
      <c r="K404" s="465" t="s">
        <v>53</v>
      </c>
      <c r="M404" s="69" t="str">
        <f t="shared" si="64"/>
        <v>3.3.50.41.00</v>
      </c>
      <c r="N404" s="69" t="str">
        <f t="shared" si="65"/>
        <v>33504100</v>
      </c>
      <c r="O404" s="69" t="b">
        <f t="shared" si="66"/>
        <v>1</v>
      </c>
      <c r="P404" s="186" t="str">
        <f t="shared" si="62"/>
        <v>33504100</v>
      </c>
      <c r="R404" s="407" t="str">
        <f t="shared" si="67"/>
        <v>A</v>
      </c>
      <c r="S404" s="2" t="b">
        <f t="shared" si="68"/>
        <v>1</v>
      </c>
      <c r="U404" s="69" t="str">
        <f t="shared" si="69"/>
        <v>3.3.50.41.00 - CONTRIBUIÇÕES</v>
      </c>
    </row>
    <row r="405" spans="1:21" x14ac:dyDescent="0.25">
      <c r="B405" s="395" t="s">
        <v>213</v>
      </c>
      <c r="C405" s="331" t="s">
        <v>213</v>
      </c>
      <c r="D405" s="331" t="s">
        <v>235</v>
      </c>
      <c r="E405" s="331" t="s">
        <v>243</v>
      </c>
      <c r="F405" s="331" t="s">
        <v>264</v>
      </c>
      <c r="G405" s="360" t="str">
        <f t="shared" si="63"/>
        <v>3.3.50.43.00</v>
      </c>
      <c r="H405" s="75" t="s">
        <v>34</v>
      </c>
      <c r="I405" s="220" t="str">
        <f t="shared" si="71"/>
        <v>S</v>
      </c>
      <c r="J405" s="286">
        <f t="shared" si="70"/>
        <v>4</v>
      </c>
      <c r="K405" s="469" t="s">
        <v>60</v>
      </c>
      <c r="M405" s="69" t="str">
        <f t="shared" si="64"/>
        <v>3.3.50.43.00</v>
      </c>
      <c r="N405" s="69" t="str">
        <f t="shared" si="65"/>
        <v>33504300</v>
      </c>
      <c r="O405" s="69" t="b">
        <f t="shared" si="66"/>
        <v>1</v>
      </c>
      <c r="P405" s="186" t="str">
        <f t="shared" si="62"/>
        <v>33504300</v>
      </c>
      <c r="R405" s="407" t="str">
        <f t="shared" si="67"/>
        <v>S</v>
      </c>
      <c r="S405" s="2" t="b">
        <f t="shared" si="68"/>
        <v>1</v>
      </c>
      <c r="U405" s="69" t="str">
        <f t="shared" si="69"/>
        <v>3.3.50.43.00 - SUBVENÇÕES SOCIAIS</v>
      </c>
    </row>
    <row r="406" spans="1:21" s="69" customFormat="1" x14ac:dyDescent="0.25">
      <c r="A406" s="157"/>
      <c r="B406" s="136" t="s">
        <v>213</v>
      </c>
      <c r="C406" s="94" t="s">
        <v>213</v>
      </c>
      <c r="D406" s="94" t="s">
        <v>235</v>
      </c>
      <c r="E406" s="94" t="s">
        <v>243</v>
      </c>
      <c r="F406" s="94" t="s">
        <v>219</v>
      </c>
      <c r="G406" s="347" t="str">
        <f t="shared" si="63"/>
        <v>3.3.50.43.05</v>
      </c>
      <c r="H406" s="61" t="s">
        <v>324</v>
      </c>
      <c r="I406" s="202" t="str">
        <f t="shared" si="71"/>
        <v>A</v>
      </c>
      <c r="J406" s="269">
        <f t="shared" si="70"/>
        <v>5</v>
      </c>
      <c r="K406" s="470" t="s">
        <v>61</v>
      </c>
      <c r="M406" s="69" t="str">
        <f t="shared" si="64"/>
        <v>3.3.50.43.05</v>
      </c>
      <c r="N406" s="69" t="str">
        <f t="shared" si="65"/>
        <v>33504305</v>
      </c>
      <c r="O406" s="69" t="b">
        <f t="shared" si="66"/>
        <v>1</v>
      </c>
      <c r="P406" s="186" t="str">
        <f t="shared" si="62"/>
        <v>33504305</v>
      </c>
      <c r="R406" s="407" t="str">
        <f t="shared" si="67"/>
        <v>A</v>
      </c>
      <c r="S406" s="69" t="b">
        <f t="shared" si="68"/>
        <v>1</v>
      </c>
      <c r="U406" s="69" t="str">
        <f t="shared" si="69"/>
        <v>3.3.50.43.05 - INSTITUIÇÃO DE CARÁTER ASSISTENCIAL EM SAÚDE</v>
      </c>
    </row>
    <row r="407" spans="1:21" s="69" customFormat="1" x14ac:dyDescent="0.25">
      <c r="A407" s="157"/>
      <c r="B407" s="136" t="s">
        <v>213</v>
      </c>
      <c r="C407" s="94" t="s">
        <v>213</v>
      </c>
      <c r="D407" s="94" t="s">
        <v>235</v>
      </c>
      <c r="E407" s="94" t="s">
        <v>243</v>
      </c>
      <c r="F407" s="94" t="s">
        <v>220</v>
      </c>
      <c r="G407" s="347" t="str">
        <f t="shared" si="63"/>
        <v>3.3.50.43.06</v>
      </c>
      <c r="H407" s="61" t="s">
        <v>325</v>
      </c>
      <c r="I407" s="202" t="str">
        <f t="shared" si="71"/>
        <v>A</v>
      </c>
      <c r="J407" s="269">
        <f t="shared" si="70"/>
        <v>5</v>
      </c>
      <c r="K407" s="470" t="s">
        <v>61</v>
      </c>
      <c r="M407" s="69" t="str">
        <f t="shared" si="64"/>
        <v>3.3.50.43.06</v>
      </c>
      <c r="N407" s="69" t="str">
        <f t="shared" si="65"/>
        <v>33504306</v>
      </c>
      <c r="O407" s="69" t="b">
        <f t="shared" si="66"/>
        <v>1</v>
      </c>
      <c r="P407" s="186" t="str">
        <f t="shared" si="62"/>
        <v>33504306</v>
      </c>
      <c r="R407" s="407" t="str">
        <f t="shared" si="67"/>
        <v>A</v>
      </c>
      <c r="S407" s="69" t="b">
        <f t="shared" si="68"/>
        <v>1</v>
      </c>
      <c r="U407" s="69" t="str">
        <f t="shared" si="69"/>
        <v>3.3.50.43.06 - INSTITUIÇÃO DE CARÁTER DE ASSISTÊNCIA SOCIAL</v>
      </c>
    </row>
    <row r="408" spans="1:21" s="69" customFormat="1" x14ac:dyDescent="0.25">
      <c r="A408" s="157"/>
      <c r="B408" s="136" t="s">
        <v>213</v>
      </c>
      <c r="C408" s="94" t="s">
        <v>213</v>
      </c>
      <c r="D408" s="94" t="s">
        <v>235</v>
      </c>
      <c r="E408" s="94" t="s">
        <v>243</v>
      </c>
      <c r="F408" s="94" t="s">
        <v>221</v>
      </c>
      <c r="G408" s="347" t="str">
        <f t="shared" si="63"/>
        <v>3.3.50.43.07</v>
      </c>
      <c r="H408" s="61" t="s">
        <v>326</v>
      </c>
      <c r="I408" s="202" t="str">
        <f t="shared" si="71"/>
        <v>A</v>
      </c>
      <c r="J408" s="269">
        <f t="shared" si="70"/>
        <v>5</v>
      </c>
      <c r="K408" s="470" t="s">
        <v>61</v>
      </c>
      <c r="M408" s="69" t="str">
        <f t="shared" si="64"/>
        <v>3.3.50.43.07</v>
      </c>
      <c r="N408" s="69" t="str">
        <f t="shared" si="65"/>
        <v>33504307</v>
      </c>
      <c r="O408" s="69" t="b">
        <f t="shared" si="66"/>
        <v>1</v>
      </c>
      <c r="P408" s="186" t="str">
        <f t="shared" si="62"/>
        <v>33504307</v>
      </c>
      <c r="R408" s="407" t="str">
        <f t="shared" si="67"/>
        <v>A</v>
      </c>
      <c r="S408" s="69" t="b">
        <f t="shared" si="68"/>
        <v>1</v>
      </c>
      <c r="U408" s="69" t="str">
        <f t="shared" si="69"/>
        <v>3.3.50.43.07 - INSTITUIÇÃO DE CARÁTER CULTURAL</v>
      </c>
    </row>
    <row r="409" spans="1:21" s="69" customFormat="1" x14ac:dyDescent="0.25">
      <c r="A409" s="157"/>
      <c r="B409" s="136" t="s">
        <v>213</v>
      </c>
      <c r="C409" s="94" t="s">
        <v>213</v>
      </c>
      <c r="D409" s="94" t="s">
        <v>235</v>
      </c>
      <c r="E409" s="94" t="s">
        <v>243</v>
      </c>
      <c r="F409" s="94" t="s">
        <v>222</v>
      </c>
      <c r="G409" s="347" t="str">
        <f t="shared" si="63"/>
        <v>3.3.50.43.08</v>
      </c>
      <c r="H409" s="61" t="s">
        <v>327</v>
      </c>
      <c r="I409" s="202" t="str">
        <f t="shared" si="71"/>
        <v>A</v>
      </c>
      <c r="J409" s="269">
        <f t="shared" si="70"/>
        <v>5</v>
      </c>
      <c r="K409" s="470" t="s">
        <v>61</v>
      </c>
      <c r="M409" s="69" t="str">
        <f t="shared" si="64"/>
        <v>3.3.50.43.08</v>
      </c>
      <c r="N409" s="69" t="str">
        <f t="shared" si="65"/>
        <v>33504308</v>
      </c>
      <c r="O409" s="69" t="b">
        <f t="shared" si="66"/>
        <v>1</v>
      </c>
      <c r="P409" s="186" t="str">
        <f t="shared" si="62"/>
        <v>33504308</v>
      </c>
      <c r="R409" s="407" t="str">
        <f t="shared" si="67"/>
        <v>A</v>
      </c>
      <c r="S409" s="69" t="b">
        <f t="shared" si="68"/>
        <v>1</v>
      </c>
      <c r="U409" s="69" t="str">
        <f t="shared" si="69"/>
        <v>3.3.50.43.08 - INSTITUIÇÃO DE CARÁTER EDUCACIONAL</v>
      </c>
    </row>
    <row r="410" spans="1:21" s="69" customFormat="1" x14ac:dyDescent="0.25">
      <c r="A410" s="157"/>
      <c r="B410" s="136" t="s">
        <v>213</v>
      </c>
      <c r="C410" s="94" t="s">
        <v>213</v>
      </c>
      <c r="D410" s="94" t="s">
        <v>235</v>
      </c>
      <c r="E410" s="94" t="s">
        <v>243</v>
      </c>
      <c r="F410" s="94" t="s">
        <v>270</v>
      </c>
      <c r="G410" s="347" t="str">
        <f t="shared" si="63"/>
        <v>3.3.50.43.99</v>
      </c>
      <c r="H410" s="61" t="s">
        <v>328</v>
      </c>
      <c r="I410" s="202" t="str">
        <f t="shared" si="71"/>
        <v>A</v>
      </c>
      <c r="J410" s="269">
        <f t="shared" si="70"/>
        <v>5</v>
      </c>
      <c r="K410" s="470" t="s">
        <v>61</v>
      </c>
      <c r="M410" s="69" t="str">
        <f t="shared" si="64"/>
        <v>3.3.50.43.99</v>
      </c>
      <c r="N410" s="69" t="str">
        <f t="shared" si="65"/>
        <v>33504399</v>
      </c>
      <c r="O410" s="69" t="b">
        <f t="shared" si="66"/>
        <v>1</v>
      </c>
      <c r="P410" s="186" t="str">
        <f t="shared" si="62"/>
        <v>33504399</v>
      </c>
      <c r="R410" s="407" t="str">
        <f t="shared" si="67"/>
        <v>A</v>
      </c>
      <c r="S410" s="69" t="b">
        <f t="shared" si="68"/>
        <v>1</v>
      </c>
      <c r="U410" s="69" t="str">
        <f t="shared" si="69"/>
        <v>3.3.50.43.99 - DEMAIS SUBVENÇÕES SOCIAIS</v>
      </c>
    </row>
    <row r="411" spans="1:21" x14ac:dyDescent="0.25">
      <c r="B411" s="380" t="s">
        <v>213</v>
      </c>
      <c r="C411" s="318" t="s">
        <v>213</v>
      </c>
      <c r="D411" s="318" t="s">
        <v>235</v>
      </c>
      <c r="E411" s="318" t="s">
        <v>247</v>
      </c>
      <c r="F411" s="318" t="s">
        <v>264</v>
      </c>
      <c r="G411" s="341" t="str">
        <f t="shared" si="63"/>
        <v>3.3.50.47.00</v>
      </c>
      <c r="H411" s="46" t="s">
        <v>169</v>
      </c>
      <c r="I411" s="196" t="str">
        <f t="shared" si="71"/>
        <v>A</v>
      </c>
      <c r="J411" s="263">
        <f t="shared" si="70"/>
        <v>4</v>
      </c>
      <c r="K411" s="465" t="s">
        <v>53</v>
      </c>
      <c r="M411" s="69" t="str">
        <f t="shared" si="64"/>
        <v>3.3.50.47.00</v>
      </c>
      <c r="N411" s="69" t="str">
        <f t="shared" si="65"/>
        <v>33504700</v>
      </c>
      <c r="O411" s="69" t="b">
        <f t="shared" si="66"/>
        <v>1</v>
      </c>
      <c r="P411" s="186" t="str">
        <f t="shared" si="62"/>
        <v>33504700</v>
      </c>
      <c r="R411" s="407" t="str">
        <f t="shared" si="67"/>
        <v>A</v>
      </c>
      <c r="S411" s="2" t="b">
        <f t="shared" si="68"/>
        <v>1</v>
      </c>
      <c r="U411" s="69" t="str">
        <f t="shared" si="69"/>
        <v>3.3.50.47.00 - OBRIGAÇÕES TRIBUTÁRIAS E CONTRIBUTIVAS</v>
      </c>
    </row>
    <row r="412" spans="1:21" s="69" customFormat="1" x14ac:dyDescent="0.25">
      <c r="A412" s="157"/>
      <c r="B412" s="138" t="s">
        <v>213</v>
      </c>
      <c r="C412" s="113" t="s">
        <v>213</v>
      </c>
      <c r="D412" s="113" t="s">
        <v>235</v>
      </c>
      <c r="E412" s="113" t="s">
        <v>297</v>
      </c>
      <c r="F412" s="113" t="s">
        <v>264</v>
      </c>
      <c r="G412" s="353" t="str">
        <f t="shared" si="63"/>
        <v>3.3.50.81.00</v>
      </c>
      <c r="H412" s="89" t="s">
        <v>472</v>
      </c>
      <c r="I412" s="128" t="str">
        <f t="shared" si="71"/>
        <v>A</v>
      </c>
      <c r="J412" s="278">
        <f t="shared" si="70"/>
        <v>4</v>
      </c>
      <c r="K412" s="467" t="s">
        <v>53</v>
      </c>
      <c r="M412" s="69" t="str">
        <f t="shared" si="64"/>
        <v>3.3.50.81.00</v>
      </c>
      <c r="N412" s="69" t="str">
        <f t="shared" si="65"/>
        <v>33508100</v>
      </c>
      <c r="O412" s="69" t="b">
        <f t="shared" si="66"/>
        <v>1</v>
      </c>
      <c r="P412" s="186" t="str">
        <f t="shared" si="62"/>
        <v>33508100</v>
      </c>
      <c r="R412" s="407" t="str">
        <f t="shared" si="67"/>
        <v>A</v>
      </c>
      <c r="S412" s="69" t="b">
        <f t="shared" si="68"/>
        <v>1</v>
      </c>
      <c r="U412" s="69" t="str">
        <f t="shared" si="69"/>
        <v>3.3.50.81.00 - DISTRIBUIÇÃO CONSTITUCIONAL OU LEGAL DE RECEITAS</v>
      </c>
    </row>
    <row r="413" spans="1:21" s="69" customFormat="1" x14ac:dyDescent="0.25">
      <c r="A413" s="157"/>
      <c r="B413" s="138" t="s">
        <v>213</v>
      </c>
      <c r="C413" s="113" t="s">
        <v>213</v>
      </c>
      <c r="D413" s="113" t="s">
        <v>235</v>
      </c>
      <c r="E413" s="113" t="s">
        <v>299</v>
      </c>
      <c r="F413" s="113" t="s">
        <v>264</v>
      </c>
      <c r="G413" s="353" t="str">
        <f t="shared" si="63"/>
        <v>3.3.50.85.00</v>
      </c>
      <c r="H413" s="89" t="s">
        <v>338</v>
      </c>
      <c r="I413" s="128" t="str">
        <f t="shared" si="71"/>
        <v>A</v>
      </c>
      <c r="J413" s="278">
        <f t="shared" si="70"/>
        <v>4</v>
      </c>
      <c r="K413" s="467" t="s">
        <v>53</v>
      </c>
      <c r="M413" s="69" t="str">
        <f t="shared" si="64"/>
        <v>3.3.50.85.00</v>
      </c>
      <c r="N413" s="69" t="str">
        <f t="shared" si="65"/>
        <v>33508500</v>
      </c>
      <c r="O413" s="69" t="b">
        <f t="shared" si="66"/>
        <v>1</v>
      </c>
      <c r="P413" s="186" t="str">
        <f t="shared" si="62"/>
        <v>33508500</v>
      </c>
      <c r="R413" s="407" t="str">
        <f t="shared" si="67"/>
        <v>A</v>
      </c>
      <c r="S413" s="69" t="b">
        <f t="shared" si="68"/>
        <v>1</v>
      </c>
      <c r="U413" s="69" t="str">
        <f t="shared" si="69"/>
        <v>3.3.50.85.00 - CONTRATO DE GESTÃO</v>
      </c>
    </row>
    <row r="414" spans="1:21" x14ac:dyDescent="0.25">
      <c r="B414" s="380" t="s">
        <v>213</v>
      </c>
      <c r="C414" s="318" t="s">
        <v>213</v>
      </c>
      <c r="D414" s="318" t="s">
        <v>235</v>
      </c>
      <c r="E414" s="318" t="s">
        <v>263</v>
      </c>
      <c r="F414" s="318" t="s">
        <v>264</v>
      </c>
      <c r="G414" s="341" t="str">
        <f t="shared" si="63"/>
        <v>3.3.50.92.00</v>
      </c>
      <c r="H414" s="46" t="s">
        <v>88</v>
      </c>
      <c r="I414" s="196" t="str">
        <f t="shared" si="71"/>
        <v>A</v>
      </c>
      <c r="J414" s="263">
        <f t="shared" si="70"/>
        <v>4</v>
      </c>
      <c r="K414" s="465" t="s">
        <v>53</v>
      </c>
      <c r="M414" s="69" t="str">
        <f t="shared" si="64"/>
        <v>3.3.50.92.00</v>
      </c>
      <c r="N414" s="69" t="str">
        <f t="shared" si="65"/>
        <v>33509200</v>
      </c>
      <c r="O414" s="69" t="b">
        <f t="shared" si="66"/>
        <v>1</v>
      </c>
      <c r="P414" s="186" t="str">
        <f t="shared" si="62"/>
        <v>33509200</v>
      </c>
      <c r="R414" s="407" t="str">
        <f t="shared" si="67"/>
        <v>A</v>
      </c>
      <c r="S414" s="2" t="b">
        <f t="shared" si="68"/>
        <v>1</v>
      </c>
      <c r="U414" s="69" t="str">
        <f t="shared" si="69"/>
        <v>3.3.50.92.00 - DESPESAS DE EXERCÍCIOS ANTERIORES</v>
      </c>
    </row>
    <row r="415" spans="1:21" s="6" customFormat="1" x14ac:dyDescent="0.25">
      <c r="A415" s="157"/>
      <c r="B415" s="149" t="s">
        <v>213</v>
      </c>
      <c r="C415" s="150" t="s">
        <v>213</v>
      </c>
      <c r="D415" s="150" t="s">
        <v>269</v>
      </c>
      <c r="E415" s="150" t="s">
        <v>264</v>
      </c>
      <c r="F415" s="150" t="s">
        <v>264</v>
      </c>
      <c r="G415" s="340" t="str">
        <f t="shared" si="63"/>
        <v>3.3.60.00.00</v>
      </c>
      <c r="H415" s="51" t="s">
        <v>36</v>
      </c>
      <c r="I415" s="194" t="str">
        <f t="shared" si="71"/>
        <v>S</v>
      </c>
      <c r="J415" s="261">
        <f t="shared" si="70"/>
        <v>3</v>
      </c>
      <c r="K415" s="137" t="s">
        <v>57</v>
      </c>
      <c r="M415" s="69" t="str">
        <f t="shared" si="64"/>
        <v>3.3.60.00.00</v>
      </c>
      <c r="N415" s="69" t="str">
        <f t="shared" si="65"/>
        <v>33600000</v>
      </c>
      <c r="O415" s="69" t="b">
        <f t="shared" si="66"/>
        <v>1</v>
      </c>
      <c r="P415" s="186" t="str">
        <f t="shared" si="62"/>
        <v>33600000</v>
      </c>
      <c r="R415" s="409" t="str">
        <f t="shared" si="67"/>
        <v>S</v>
      </c>
      <c r="S415" s="6" t="b">
        <f t="shared" si="68"/>
        <v>1</v>
      </c>
      <c r="U415" s="69" t="str">
        <f t="shared" si="69"/>
        <v>3.3.60.00.00 - TRANSFERÊNCIAS A INSTITUIÇÕES PRIVADAS COM FINS LUCRATIVOS</v>
      </c>
    </row>
    <row r="416" spans="1:21" x14ac:dyDescent="0.25">
      <c r="B416" s="393" t="s">
        <v>213</v>
      </c>
      <c r="C416" s="329" t="s">
        <v>213</v>
      </c>
      <c r="D416" s="329" t="s">
        <v>269</v>
      </c>
      <c r="E416" s="329" t="s">
        <v>245</v>
      </c>
      <c r="F416" s="329" t="s">
        <v>264</v>
      </c>
      <c r="G416" s="358" t="str">
        <f t="shared" si="63"/>
        <v>3.3.60.45.00</v>
      </c>
      <c r="H416" s="72" t="s">
        <v>480</v>
      </c>
      <c r="I416" s="218" t="str">
        <f t="shared" si="71"/>
        <v>A</v>
      </c>
      <c r="J416" s="284">
        <f t="shared" si="70"/>
        <v>4</v>
      </c>
      <c r="K416" s="478" t="s">
        <v>53</v>
      </c>
      <c r="M416" s="69" t="str">
        <f t="shared" si="64"/>
        <v>3.3.60.45.00</v>
      </c>
      <c r="N416" s="69" t="str">
        <f t="shared" si="65"/>
        <v>33604500</v>
      </c>
      <c r="O416" s="69" t="b">
        <f t="shared" si="66"/>
        <v>1</v>
      </c>
      <c r="P416" s="186" t="str">
        <f t="shared" si="62"/>
        <v>33604500</v>
      </c>
      <c r="R416" s="407" t="str">
        <f t="shared" si="67"/>
        <v>A</v>
      </c>
      <c r="S416" s="2" t="b">
        <f t="shared" si="68"/>
        <v>1</v>
      </c>
      <c r="U416" s="69" t="str">
        <f t="shared" si="69"/>
        <v>3.3.60.45.00 - SUBVENÇÕES ECONÔMICAS</v>
      </c>
    </row>
    <row r="417" spans="1:21" x14ac:dyDescent="0.25">
      <c r="B417" s="380" t="s">
        <v>213</v>
      </c>
      <c r="C417" s="318" t="s">
        <v>213</v>
      </c>
      <c r="D417" s="318" t="s">
        <v>269</v>
      </c>
      <c r="E417" s="318" t="s">
        <v>263</v>
      </c>
      <c r="F417" s="318" t="s">
        <v>264</v>
      </c>
      <c r="G417" s="341" t="str">
        <f t="shared" si="63"/>
        <v>3.3.60.92.00</v>
      </c>
      <c r="H417" s="46" t="s">
        <v>88</v>
      </c>
      <c r="I417" s="196" t="str">
        <f t="shared" si="71"/>
        <v>A</v>
      </c>
      <c r="J417" s="263">
        <f t="shared" si="70"/>
        <v>4</v>
      </c>
      <c r="K417" s="465" t="s">
        <v>53</v>
      </c>
      <c r="M417" s="69" t="str">
        <f t="shared" si="64"/>
        <v>3.3.60.92.00</v>
      </c>
      <c r="N417" s="69" t="str">
        <f t="shared" si="65"/>
        <v>33609200</v>
      </c>
      <c r="O417" s="69" t="b">
        <f t="shared" si="66"/>
        <v>1</v>
      </c>
      <c r="P417" s="186" t="str">
        <f t="shared" si="62"/>
        <v>33609200</v>
      </c>
      <c r="R417" s="407" t="str">
        <f t="shared" si="67"/>
        <v>A</v>
      </c>
      <c r="S417" s="2" t="b">
        <f t="shared" si="68"/>
        <v>1</v>
      </c>
      <c r="U417" s="69" t="str">
        <f t="shared" si="69"/>
        <v>3.3.60.92.00 - DESPESAS DE EXERCÍCIOS ANTERIORES</v>
      </c>
    </row>
    <row r="418" spans="1:21" s="6" customFormat="1" x14ac:dyDescent="0.25">
      <c r="A418" s="158"/>
      <c r="B418" s="149" t="s">
        <v>213</v>
      </c>
      <c r="C418" s="150" t="s">
        <v>213</v>
      </c>
      <c r="D418" s="150" t="s">
        <v>284</v>
      </c>
      <c r="E418" s="150" t="s">
        <v>264</v>
      </c>
      <c r="F418" s="150" t="s">
        <v>264</v>
      </c>
      <c r="G418" s="340" t="str">
        <f t="shared" si="63"/>
        <v>3.3.67.00.00</v>
      </c>
      <c r="H418" s="51" t="s">
        <v>669</v>
      </c>
      <c r="I418" s="194" t="str">
        <f t="shared" si="71"/>
        <v>S</v>
      </c>
      <c r="J418" s="261">
        <f t="shared" si="70"/>
        <v>3</v>
      </c>
      <c r="K418" s="137" t="s">
        <v>57</v>
      </c>
      <c r="M418" s="69" t="str">
        <f t="shared" si="64"/>
        <v>3.3.67.00.00</v>
      </c>
      <c r="N418" s="69" t="str">
        <f t="shared" si="65"/>
        <v>33670000</v>
      </c>
      <c r="O418" s="69" t="b">
        <f t="shared" si="66"/>
        <v>1</v>
      </c>
      <c r="P418" s="186" t="str">
        <f t="shared" si="62"/>
        <v>33670000</v>
      </c>
      <c r="R418" s="409" t="str">
        <f t="shared" si="67"/>
        <v>S</v>
      </c>
      <c r="S418" s="6" t="b">
        <f t="shared" si="68"/>
        <v>1</v>
      </c>
      <c r="U418" s="69" t="str">
        <f t="shared" si="69"/>
        <v>3.3.67.00.00 - EXECUÇÃO DE CONTRATO DE PARCERIA PÚBLICO - PRIVADA</v>
      </c>
    </row>
    <row r="419" spans="1:21" x14ac:dyDescent="0.25">
      <c r="B419" s="380" t="s">
        <v>213</v>
      </c>
      <c r="C419" s="318" t="s">
        <v>213</v>
      </c>
      <c r="D419" s="318" t="s">
        <v>284</v>
      </c>
      <c r="E419" s="318" t="s">
        <v>245</v>
      </c>
      <c r="F419" s="318" t="s">
        <v>264</v>
      </c>
      <c r="G419" s="341" t="str">
        <f t="shared" si="63"/>
        <v>3.3.67.45.00</v>
      </c>
      <c r="H419" s="46" t="s">
        <v>480</v>
      </c>
      <c r="I419" s="196" t="str">
        <f t="shared" si="71"/>
        <v>A</v>
      </c>
      <c r="J419" s="263">
        <f t="shared" si="70"/>
        <v>4</v>
      </c>
      <c r="K419" s="465" t="s">
        <v>53</v>
      </c>
      <c r="M419" s="69" t="str">
        <f t="shared" si="64"/>
        <v>3.3.67.45.00</v>
      </c>
      <c r="N419" s="69" t="str">
        <f t="shared" si="65"/>
        <v>33674500</v>
      </c>
      <c r="O419" s="69" t="b">
        <f t="shared" si="66"/>
        <v>1</v>
      </c>
      <c r="P419" s="186" t="str">
        <f t="shared" si="62"/>
        <v>33674500</v>
      </c>
      <c r="R419" s="407" t="str">
        <f t="shared" si="67"/>
        <v>A</v>
      </c>
      <c r="S419" s="2" t="b">
        <f t="shared" si="68"/>
        <v>1</v>
      </c>
      <c r="U419" s="69" t="str">
        <f t="shared" si="69"/>
        <v>3.3.67.45.00 - SUBVENÇÕES ECONÔMICAS</v>
      </c>
    </row>
    <row r="420" spans="1:21" x14ac:dyDescent="0.25">
      <c r="B420" s="380" t="s">
        <v>213</v>
      </c>
      <c r="C420" s="318" t="s">
        <v>213</v>
      </c>
      <c r="D420" s="318" t="s">
        <v>284</v>
      </c>
      <c r="E420" s="318" t="s">
        <v>536</v>
      </c>
      <c r="F420" s="318" t="s">
        <v>264</v>
      </c>
      <c r="G420" s="341" t="str">
        <f t="shared" si="63"/>
        <v>3.3.67.82.00</v>
      </c>
      <c r="H420" s="155" t="s">
        <v>127</v>
      </c>
      <c r="I420" s="221" t="str">
        <f t="shared" si="71"/>
        <v>A</v>
      </c>
      <c r="J420" s="287">
        <f t="shared" si="70"/>
        <v>4</v>
      </c>
      <c r="K420" s="465" t="s">
        <v>53</v>
      </c>
      <c r="M420" s="69" t="str">
        <f t="shared" si="64"/>
        <v>3.3.67.82.00</v>
      </c>
      <c r="N420" s="69" t="str">
        <f t="shared" si="65"/>
        <v>33678200</v>
      </c>
      <c r="O420" s="69" t="b">
        <f t="shared" si="66"/>
        <v>1</v>
      </c>
      <c r="P420" s="186" t="str">
        <f t="shared" si="62"/>
        <v>33678200</v>
      </c>
      <c r="R420" s="407" t="str">
        <f t="shared" si="67"/>
        <v>A</v>
      </c>
      <c r="S420" s="2" t="b">
        <f t="shared" si="68"/>
        <v>1</v>
      </c>
      <c r="U420" s="69" t="str">
        <f t="shared" si="69"/>
        <v>3.3.67.82.00 - APORTE DE RECURSOS PELO PARCEIRO PÚBLICO EM FAVOR DO PARCEIRO PRIVADO DECORRENTE DE CONTRATO DE PARCERIA PÚBLICO-PRIVADA - PPP</v>
      </c>
    </row>
    <row r="421" spans="1:21" x14ac:dyDescent="0.25">
      <c r="B421" s="380" t="s">
        <v>213</v>
      </c>
      <c r="C421" s="318" t="s">
        <v>213</v>
      </c>
      <c r="D421" s="318" t="s">
        <v>284</v>
      </c>
      <c r="E421" s="318" t="s">
        <v>298</v>
      </c>
      <c r="F421" s="318" t="s">
        <v>264</v>
      </c>
      <c r="G421" s="341" t="str">
        <f t="shared" si="63"/>
        <v>3.3.67.83.00</v>
      </c>
      <c r="H421" s="155" t="s">
        <v>128</v>
      </c>
      <c r="I421" s="221" t="str">
        <f t="shared" si="71"/>
        <v>A</v>
      </c>
      <c r="J421" s="287">
        <f t="shared" si="70"/>
        <v>4</v>
      </c>
      <c r="K421" s="465" t="s">
        <v>53</v>
      </c>
      <c r="M421" s="69" t="str">
        <f t="shared" si="64"/>
        <v>3.3.67.83.00</v>
      </c>
      <c r="N421" s="69" t="str">
        <f t="shared" si="65"/>
        <v>33678300</v>
      </c>
      <c r="O421" s="69" t="b">
        <f t="shared" si="66"/>
        <v>1</v>
      </c>
      <c r="P421" s="186" t="str">
        <f t="shared" si="62"/>
        <v>33678300</v>
      </c>
      <c r="R421" s="407" t="str">
        <f t="shared" si="67"/>
        <v>A</v>
      </c>
      <c r="S421" s="2" t="b">
        <f t="shared" si="68"/>
        <v>1</v>
      </c>
      <c r="U421" s="69" t="str">
        <f t="shared" si="69"/>
        <v>3.3.67.83.00 - DESPESAS DECORRENTES DE CONTRATO DE PPP, EXCETO SUBVENÇÕES ECONÔMICAS, APORTE E FUNDO GARANTIDOR</v>
      </c>
    </row>
    <row r="422" spans="1:21" s="6" customFormat="1" x14ac:dyDescent="0.25">
      <c r="A422" s="158"/>
      <c r="B422" s="149" t="s">
        <v>213</v>
      </c>
      <c r="C422" s="150" t="s">
        <v>213</v>
      </c>
      <c r="D422" s="150" t="s">
        <v>287</v>
      </c>
      <c r="E422" s="150" t="s">
        <v>264</v>
      </c>
      <c r="F422" s="150" t="s">
        <v>264</v>
      </c>
      <c r="G422" s="340" t="str">
        <f t="shared" si="63"/>
        <v>3.3.70.00.00</v>
      </c>
      <c r="H422" s="51" t="s">
        <v>670</v>
      </c>
      <c r="I422" s="194" t="str">
        <f t="shared" si="71"/>
        <v>S</v>
      </c>
      <c r="J422" s="261">
        <f t="shared" si="70"/>
        <v>3</v>
      </c>
      <c r="K422" s="137" t="s">
        <v>57</v>
      </c>
      <c r="M422" s="69" t="str">
        <f t="shared" si="64"/>
        <v>3.3.70.00.00</v>
      </c>
      <c r="N422" s="69" t="str">
        <f t="shared" si="65"/>
        <v>33700000</v>
      </c>
      <c r="O422" s="69" t="b">
        <f t="shared" si="66"/>
        <v>1</v>
      </c>
      <c r="P422" s="186" t="str">
        <f t="shared" si="62"/>
        <v>33700000</v>
      </c>
      <c r="R422" s="409" t="str">
        <f t="shared" si="67"/>
        <v>S</v>
      </c>
      <c r="S422" s="6" t="b">
        <f t="shared" si="68"/>
        <v>1</v>
      </c>
      <c r="U422" s="69" t="str">
        <f t="shared" si="69"/>
        <v>3.3.70.00.00 - TRANSFERÊNCIAS A INSTITUIÇÕES MULTIGOVERNAMENTAIS</v>
      </c>
    </row>
    <row r="423" spans="1:21" x14ac:dyDescent="0.25">
      <c r="B423" s="392" t="s">
        <v>213</v>
      </c>
      <c r="C423" s="328" t="s">
        <v>213</v>
      </c>
      <c r="D423" s="328" t="s">
        <v>287</v>
      </c>
      <c r="E423" s="328" t="s">
        <v>241</v>
      </c>
      <c r="F423" s="328" t="s">
        <v>264</v>
      </c>
      <c r="G423" s="357" t="str">
        <f t="shared" si="63"/>
        <v>3.3.70.41.00</v>
      </c>
      <c r="H423" s="73" t="s">
        <v>32</v>
      </c>
      <c r="I423" s="217" t="str">
        <f t="shared" si="71"/>
        <v>A</v>
      </c>
      <c r="J423" s="283">
        <f t="shared" si="70"/>
        <v>4</v>
      </c>
      <c r="K423" s="465" t="s">
        <v>53</v>
      </c>
      <c r="M423" s="69" t="str">
        <f t="shared" si="64"/>
        <v>3.3.70.41.00</v>
      </c>
      <c r="N423" s="69" t="str">
        <f t="shared" si="65"/>
        <v>33704100</v>
      </c>
      <c r="O423" s="69" t="b">
        <f t="shared" si="66"/>
        <v>1</v>
      </c>
      <c r="P423" s="186" t="str">
        <f t="shared" si="62"/>
        <v>33704100</v>
      </c>
      <c r="R423" s="407" t="str">
        <f t="shared" si="67"/>
        <v>A</v>
      </c>
      <c r="S423" s="2" t="b">
        <f t="shared" si="68"/>
        <v>1</v>
      </c>
      <c r="U423" s="69" t="str">
        <f t="shared" si="69"/>
        <v>3.3.70.41.00 - CONTRIBUIÇÕES</v>
      </c>
    </row>
    <row r="424" spans="1:21" s="69" customFormat="1" x14ac:dyDescent="0.25">
      <c r="A424" s="157"/>
      <c r="B424" s="134">
        <v>3</v>
      </c>
      <c r="C424" s="110" t="s">
        <v>213</v>
      </c>
      <c r="D424" s="110" t="s">
        <v>287</v>
      </c>
      <c r="E424" s="110" t="s">
        <v>263</v>
      </c>
      <c r="F424" s="110" t="s">
        <v>264</v>
      </c>
      <c r="G424" s="343" t="str">
        <f t="shared" si="63"/>
        <v>3.3.70.92.00</v>
      </c>
      <c r="H424" s="111" t="s">
        <v>88</v>
      </c>
      <c r="I424" s="198" t="str">
        <f t="shared" si="71"/>
        <v>A</v>
      </c>
      <c r="J424" s="265">
        <f t="shared" si="70"/>
        <v>4</v>
      </c>
      <c r="K424" s="467" t="s">
        <v>53</v>
      </c>
      <c r="M424" s="69" t="str">
        <f t="shared" si="64"/>
        <v>3.3.70.92.00</v>
      </c>
      <c r="N424" s="69" t="str">
        <f t="shared" si="65"/>
        <v>33709200</v>
      </c>
      <c r="O424" s="69" t="b">
        <f t="shared" si="66"/>
        <v>1</v>
      </c>
      <c r="P424" s="186" t="str">
        <f t="shared" si="62"/>
        <v>33709200</v>
      </c>
      <c r="R424" s="407" t="str">
        <f t="shared" si="67"/>
        <v>A</v>
      </c>
      <c r="S424" s="69" t="b">
        <f t="shared" si="68"/>
        <v>1</v>
      </c>
      <c r="U424" s="69" t="str">
        <f t="shared" si="69"/>
        <v>3.3.70.92.00 - DESPESAS DE EXERCÍCIOS ANTERIORES</v>
      </c>
    </row>
    <row r="425" spans="1:21" s="6" customFormat="1" x14ac:dyDescent="0.25">
      <c r="A425" s="158"/>
      <c r="B425" s="382" t="s">
        <v>213</v>
      </c>
      <c r="C425" s="320" t="s">
        <v>213</v>
      </c>
      <c r="D425" s="320" t="s">
        <v>288</v>
      </c>
      <c r="E425" s="320" t="s">
        <v>264</v>
      </c>
      <c r="F425" s="320" t="s">
        <v>264</v>
      </c>
      <c r="G425" s="344" t="str">
        <f t="shared" si="63"/>
        <v>3.3.71.00.00</v>
      </c>
      <c r="H425" s="86" t="s">
        <v>550</v>
      </c>
      <c r="I425" s="199" t="str">
        <f t="shared" si="71"/>
        <v>S</v>
      </c>
      <c r="J425" s="266">
        <f t="shared" si="70"/>
        <v>3</v>
      </c>
      <c r="K425" s="468" t="s">
        <v>57</v>
      </c>
      <c r="M425" s="69" t="str">
        <f t="shared" si="64"/>
        <v>3.3.71.00.00</v>
      </c>
      <c r="N425" s="69" t="str">
        <f t="shared" si="65"/>
        <v>33710000</v>
      </c>
      <c r="O425" s="69" t="b">
        <f t="shared" si="66"/>
        <v>1</v>
      </c>
      <c r="P425" s="186" t="str">
        <f t="shared" si="62"/>
        <v>33710000</v>
      </c>
      <c r="Q425" s="6" t="s">
        <v>532</v>
      </c>
      <c r="R425" s="409" t="str">
        <f t="shared" si="67"/>
        <v>S</v>
      </c>
      <c r="S425" s="6" t="b">
        <f t="shared" si="68"/>
        <v>1</v>
      </c>
      <c r="U425" s="69" t="str">
        <f t="shared" si="69"/>
        <v>3.3.71.00.00 - TRANSFERÊNCIAS A CONSÓRCIOS PÚBLICOS MEDIANTE CONTRATO DE RATEIO</v>
      </c>
    </row>
    <row r="426" spans="1:21" s="62" customFormat="1" x14ac:dyDescent="0.25">
      <c r="A426" s="158"/>
      <c r="B426" s="134">
        <v>3</v>
      </c>
      <c r="C426" s="110" t="s">
        <v>213</v>
      </c>
      <c r="D426" s="110" t="s">
        <v>288</v>
      </c>
      <c r="E426" s="110" t="s">
        <v>287</v>
      </c>
      <c r="F426" s="110" t="s">
        <v>264</v>
      </c>
      <c r="G426" s="343" t="str">
        <f t="shared" si="63"/>
        <v>3.3.71.70.00</v>
      </c>
      <c r="H426" s="111" t="s">
        <v>346</v>
      </c>
      <c r="I426" s="198" t="str">
        <f t="shared" si="71"/>
        <v>A</v>
      </c>
      <c r="J426" s="265">
        <f t="shared" si="70"/>
        <v>4</v>
      </c>
      <c r="K426" s="467" t="s">
        <v>53</v>
      </c>
      <c r="M426" s="69" t="str">
        <f t="shared" si="64"/>
        <v>3.3.71.70.00</v>
      </c>
      <c r="N426" s="69" t="str">
        <f t="shared" si="65"/>
        <v>33717000</v>
      </c>
      <c r="O426" s="69" t="b">
        <f t="shared" si="66"/>
        <v>1</v>
      </c>
      <c r="P426" s="186" t="str">
        <f t="shared" si="62"/>
        <v>33717000</v>
      </c>
      <c r="R426" s="409" t="str">
        <f t="shared" si="67"/>
        <v>A</v>
      </c>
      <c r="S426" s="62" t="b">
        <f t="shared" si="68"/>
        <v>1</v>
      </c>
      <c r="U426" s="69" t="str">
        <f t="shared" si="69"/>
        <v>3.3.71.70.00 - RATEIO PELA PARTICIPAÇÃO EM CONSÓRCIO PÚBLICO</v>
      </c>
    </row>
    <row r="427" spans="1:21" s="62" customFormat="1" x14ac:dyDescent="0.25">
      <c r="A427" s="158"/>
      <c r="B427" s="134">
        <v>3</v>
      </c>
      <c r="C427" s="110" t="s">
        <v>213</v>
      </c>
      <c r="D427" s="110" t="s">
        <v>288</v>
      </c>
      <c r="E427" s="110" t="s">
        <v>263</v>
      </c>
      <c r="F427" s="110" t="s">
        <v>264</v>
      </c>
      <c r="G427" s="343" t="str">
        <f t="shared" si="63"/>
        <v>3.3.71.92.00</v>
      </c>
      <c r="H427" s="111" t="s">
        <v>88</v>
      </c>
      <c r="I427" s="198" t="str">
        <f t="shared" si="71"/>
        <v>A</v>
      </c>
      <c r="J427" s="265">
        <f t="shared" si="70"/>
        <v>4</v>
      </c>
      <c r="K427" s="467" t="s">
        <v>53</v>
      </c>
      <c r="M427" s="69" t="str">
        <f t="shared" si="64"/>
        <v>3.3.71.92.00</v>
      </c>
      <c r="N427" s="69" t="str">
        <f t="shared" si="65"/>
        <v>33719200</v>
      </c>
      <c r="O427" s="69" t="b">
        <f t="shared" si="66"/>
        <v>1</v>
      </c>
      <c r="P427" s="186" t="str">
        <f t="shared" si="62"/>
        <v>33719200</v>
      </c>
      <c r="R427" s="409" t="str">
        <f t="shared" si="67"/>
        <v>A</v>
      </c>
      <c r="S427" s="62" t="b">
        <f t="shared" si="68"/>
        <v>1</v>
      </c>
      <c r="U427" s="69" t="str">
        <f t="shared" si="69"/>
        <v>3.3.71.92.00 - DESPESAS DE EXERCÍCIOS ANTERIORES</v>
      </c>
    </row>
    <row r="428" spans="1:21" s="6" customFormat="1" x14ac:dyDescent="0.25">
      <c r="A428" s="158"/>
      <c r="B428" s="383" t="s">
        <v>213</v>
      </c>
      <c r="C428" s="321" t="s">
        <v>213</v>
      </c>
      <c r="D428" s="321" t="s">
        <v>289</v>
      </c>
      <c r="E428" s="321" t="s">
        <v>264</v>
      </c>
      <c r="F428" s="321" t="s">
        <v>264</v>
      </c>
      <c r="G428" s="345" t="str">
        <f t="shared" si="63"/>
        <v>3.3.72.00.00</v>
      </c>
      <c r="H428" s="87" t="s">
        <v>671</v>
      </c>
      <c r="I428" s="200" t="str">
        <f t="shared" si="71"/>
        <v>S</v>
      </c>
      <c r="J428" s="267">
        <f t="shared" si="70"/>
        <v>3</v>
      </c>
      <c r="K428" s="468" t="s">
        <v>57</v>
      </c>
      <c r="M428" s="69" t="str">
        <f t="shared" si="64"/>
        <v>3.3.72.00.00</v>
      </c>
      <c r="N428" s="69" t="str">
        <f t="shared" si="65"/>
        <v>33720000</v>
      </c>
      <c r="O428" s="69" t="b">
        <f t="shared" si="66"/>
        <v>1</v>
      </c>
      <c r="P428" s="186" t="str">
        <f t="shared" si="62"/>
        <v>33720000</v>
      </c>
      <c r="R428" s="409" t="str">
        <f t="shared" si="67"/>
        <v>S</v>
      </c>
      <c r="S428" s="6" t="b">
        <f t="shared" si="68"/>
        <v>1</v>
      </c>
      <c r="U428" s="69" t="str">
        <f t="shared" si="69"/>
        <v>3.3.72.00.00 - EXECUÇÃO ORÇAMENTÁRIA DELEGADA A CONSÓRCIOS PÚBLICOS</v>
      </c>
    </row>
    <row r="429" spans="1:21" s="62" customFormat="1" x14ac:dyDescent="0.25">
      <c r="A429" s="158"/>
      <c r="B429" s="134">
        <v>3</v>
      </c>
      <c r="C429" s="110" t="s">
        <v>213</v>
      </c>
      <c r="D429" s="110" t="s">
        <v>289</v>
      </c>
      <c r="E429" s="110" t="s">
        <v>254</v>
      </c>
      <c r="F429" s="110" t="s">
        <v>264</v>
      </c>
      <c r="G429" s="343" t="str">
        <f t="shared" si="63"/>
        <v>3.3.72.14.00</v>
      </c>
      <c r="H429" s="111" t="s">
        <v>672</v>
      </c>
      <c r="I429" s="198" t="str">
        <f t="shared" si="71"/>
        <v>A</v>
      </c>
      <c r="J429" s="265">
        <f t="shared" si="70"/>
        <v>4</v>
      </c>
      <c r="K429" s="467" t="s">
        <v>53</v>
      </c>
      <c r="M429" s="69" t="str">
        <f t="shared" si="64"/>
        <v>3.3.72.14.00</v>
      </c>
      <c r="N429" s="69" t="str">
        <f t="shared" si="65"/>
        <v>33721400</v>
      </c>
      <c r="O429" s="69" t="b">
        <f t="shared" si="66"/>
        <v>1</v>
      </c>
      <c r="P429" s="186" t="str">
        <f t="shared" si="62"/>
        <v>33721400</v>
      </c>
      <c r="R429" s="409" t="str">
        <f t="shared" si="67"/>
        <v>A</v>
      </c>
      <c r="S429" s="62" t="b">
        <f t="shared" si="68"/>
        <v>1</v>
      </c>
      <c r="U429" s="69" t="str">
        <f t="shared" si="69"/>
        <v>3.3.72.14.00 - DIÁRIAS – CIVIL</v>
      </c>
    </row>
    <row r="430" spans="1:21" s="62" customFormat="1" x14ac:dyDescent="0.25">
      <c r="A430" s="158"/>
      <c r="B430" s="134">
        <v>3</v>
      </c>
      <c r="C430" s="110" t="s">
        <v>213</v>
      </c>
      <c r="D430" s="110" t="s">
        <v>289</v>
      </c>
      <c r="E430" s="110" t="s">
        <v>215</v>
      </c>
      <c r="F430" s="110" t="s">
        <v>264</v>
      </c>
      <c r="G430" s="343" t="str">
        <f t="shared" si="63"/>
        <v>3.3.72.30.00</v>
      </c>
      <c r="H430" s="111" t="s">
        <v>3</v>
      </c>
      <c r="I430" s="198" t="str">
        <f t="shared" si="71"/>
        <v>A</v>
      </c>
      <c r="J430" s="265">
        <f t="shared" si="70"/>
        <v>4</v>
      </c>
      <c r="K430" s="467" t="s">
        <v>53</v>
      </c>
      <c r="M430" s="69" t="str">
        <f t="shared" si="64"/>
        <v>3.3.72.30.00</v>
      </c>
      <c r="N430" s="69" t="str">
        <f t="shared" si="65"/>
        <v>33723000</v>
      </c>
      <c r="O430" s="69" t="b">
        <f t="shared" si="66"/>
        <v>1</v>
      </c>
      <c r="P430" s="186" t="str">
        <f t="shared" si="62"/>
        <v>33723000</v>
      </c>
      <c r="R430" s="409" t="str">
        <f t="shared" si="67"/>
        <v>A</v>
      </c>
      <c r="S430" s="62" t="b">
        <f t="shared" si="68"/>
        <v>1</v>
      </c>
      <c r="U430" s="69" t="str">
        <f t="shared" si="69"/>
        <v>3.3.72.30.00 - MATERIAL DE CONSUMO</v>
      </c>
    </row>
    <row r="431" spans="1:21" s="62" customFormat="1" x14ac:dyDescent="0.25">
      <c r="A431" s="158"/>
      <c r="B431" s="134">
        <v>3</v>
      </c>
      <c r="C431" s="110" t="s">
        <v>213</v>
      </c>
      <c r="D431" s="110" t="s">
        <v>289</v>
      </c>
      <c r="E431" s="110" t="s">
        <v>228</v>
      </c>
      <c r="F431" s="110" t="s">
        <v>264</v>
      </c>
      <c r="G431" s="343" t="str">
        <f t="shared" si="63"/>
        <v>3.3.72.31.00</v>
      </c>
      <c r="H431" s="111" t="s">
        <v>356</v>
      </c>
      <c r="I431" s="198" t="str">
        <f t="shared" si="71"/>
        <v>A</v>
      </c>
      <c r="J431" s="265">
        <f t="shared" si="70"/>
        <v>4</v>
      </c>
      <c r="K431" s="467" t="s">
        <v>53</v>
      </c>
      <c r="M431" s="69" t="str">
        <f t="shared" si="64"/>
        <v>3.3.72.31.00</v>
      </c>
      <c r="N431" s="69" t="str">
        <f t="shared" si="65"/>
        <v>33723100</v>
      </c>
      <c r="O431" s="69" t="b">
        <f t="shared" si="66"/>
        <v>1</v>
      </c>
      <c r="P431" s="186" t="str">
        <f>TRIM(SUBSTITUTE(TEXT(G431,"00000000"),".",""))</f>
        <v>33723100</v>
      </c>
      <c r="R431" s="409" t="str">
        <f t="shared" si="67"/>
        <v>A</v>
      </c>
      <c r="S431" s="62" t="b">
        <f t="shared" si="68"/>
        <v>1</v>
      </c>
      <c r="U431" s="69" t="str">
        <f t="shared" si="69"/>
        <v>3.3.72.31.00 - PREMIAÇÕES CULTURAIS, ARTÍSTICAS, CIENTÍFICAS, DESPORTIVAS E OUTRAS</v>
      </c>
    </row>
    <row r="432" spans="1:21" s="62" customFormat="1" x14ac:dyDescent="0.25">
      <c r="A432" s="158"/>
      <c r="B432" s="134">
        <v>3</v>
      </c>
      <c r="C432" s="110" t="s">
        <v>213</v>
      </c>
      <c r="D432" s="110" t="s">
        <v>289</v>
      </c>
      <c r="E432" s="110" t="s">
        <v>233</v>
      </c>
      <c r="F432" s="110" t="s">
        <v>264</v>
      </c>
      <c r="G432" s="343" t="str">
        <f t="shared" si="63"/>
        <v>3.3.72.32.00</v>
      </c>
      <c r="H432" s="111" t="s">
        <v>339</v>
      </c>
      <c r="I432" s="198" t="str">
        <f t="shared" si="71"/>
        <v>A</v>
      </c>
      <c r="J432" s="265">
        <f t="shared" si="70"/>
        <v>4</v>
      </c>
      <c r="K432" s="467" t="s">
        <v>53</v>
      </c>
      <c r="M432" s="69" t="str">
        <f t="shared" si="64"/>
        <v>3.3.72.32.00</v>
      </c>
      <c r="N432" s="69" t="str">
        <f t="shared" si="65"/>
        <v>33723200</v>
      </c>
      <c r="O432" s="69" t="b">
        <f t="shared" si="66"/>
        <v>1</v>
      </c>
      <c r="P432" s="186" t="str">
        <f t="shared" ref="P432:P495" si="72">TRIM(SUBSTITUTE(TEXT(G432,"00000000"),".",""))</f>
        <v>33723200</v>
      </c>
      <c r="R432" s="409" t="str">
        <f t="shared" si="67"/>
        <v>A</v>
      </c>
      <c r="S432" s="62" t="b">
        <f t="shared" si="68"/>
        <v>1</v>
      </c>
      <c r="U432" s="69" t="str">
        <f t="shared" si="69"/>
        <v>3.3.72.32.00 - MATERIAL, BEM OU SERVIÇO PARA DISTRIBUIÇÃO GRATUITA</v>
      </c>
    </row>
    <row r="433" spans="1:21" s="62" customFormat="1" x14ac:dyDescent="0.25">
      <c r="A433" s="158"/>
      <c r="B433" s="134">
        <v>3</v>
      </c>
      <c r="C433" s="110" t="s">
        <v>213</v>
      </c>
      <c r="D433" s="110" t="s">
        <v>289</v>
      </c>
      <c r="E433" s="110" t="s">
        <v>239</v>
      </c>
      <c r="F433" s="110" t="s">
        <v>264</v>
      </c>
      <c r="G433" s="343" t="str">
        <f t="shared" si="63"/>
        <v>3.3.72.33.00</v>
      </c>
      <c r="H433" s="111" t="s">
        <v>31</v>
      </c>
      <c r="I433" s="198" t="str">
        <f t="shared" si="71"/>
        <v>A</v>
      </c>
      <c r="J433" s="265">
        <f t="shared" si="70"/>
        <v>4</v>
      </c>
      <c r="K433" s="467" t="s">
        <v>53</v>
      </c>
      <c r="M433" s="69" t="str">
        <f t="shared" si="64"/>
        <v>3.3.72.33.00</v>
      </c>
      <c r="N433" s="69" t="str">
        <f t="shared" si="65"/>
        <v>33723300</v>
      </c>
      <c r="O433" s="69" t="b">
        <f t="shared" si="66"/>
        <v>1</v>
      </c>
      <c r="P433" s="186" t="str">
        <f t="shared" si="72"/>
        <v>33723300</v>
      </c>
      <c r="R433" s="409" t="str">
        <f t="shared" si="67"/>
        <v>A</v>
      </c>
      <c r="S433" s="62" t="b">
        <f t="shared" si="68"/>
        <v>1</v>
      </c>
      <c r="U433" s="69" t="str">
        <f t="shared" si="69"/>
        <v>3.3.72.33.00 - PASSAGENS E DESPESAS COM LOCOMOÇÃO</v>
      </c>
    </row>
    <row r="434" spans="1:21" s="62" customFormat="1" x14ac:dyDescent="0.25">
      <c r="A434" s="158"/>
      <c r="B434" s="134">
        <v>3</v>
      </c>
      <c r="C434" s="110" t="s">
        <v>213</v>
      </c>
      <c r="D434" s="110" t="s">
        <v>289</v>
      </c>
      <c r="E434" s="110" t="s">
        <v>234</v>
      </c>
      <c r="F434" s="110" t="s">
        <v>264</v>
      </c>
      <c r="G434" s="343" t="str">
        <f t="shared" si="63"/>
        <v>3.3.72.34.00</v>
      </c>
      <c r="H434" s="111" t="s">
        <v>348</v>
      </c>
      <c r="I434" s="198" t="str">
        <f t="shared" si="71"/>
        <v>A</v>
      </c>
      <c r="J434" s="265">
        <f t="shared" si="70"/>
        <v>4</v>
      </c>
      <c r="K434" s="467" t="s">
        <v>53</v>
      </c>
      <c r="M434" s="69" t="str">
        <f t="shared" si="64"/>
        <v>3.3.72.34.00</v>
      </c>
      <c r="N434" s="69" t="str">
        <f t="shared" si="65"/>
        <v>33723400</v>
      </c>
      <c r="O434" s="69" t="b">
        <f t="shared" si="66"/>
        <v>1</v>
      </c>
      <c r="P434" s="186" t="str">
        <f t="shared" si="72"/>
        <v>33723400</v>
      </c>
      <c r="R434" s="409" t="str">
        <f t="shared" si="67"/>
        <v>A</v>
      </c>
      <c r="S434" s="62" t="b">
        <f t="shared" si="68"/>
        <v>1</v>
      </c>
      <c r="U434" s="69" t="str">
        <f t="shared" si="69"/>
        <v>3.3.72.34.00 - OUTRAS DESPESAS DE PESSOAL DECORRENTES DE CONTRATOS DE TERCEIRIZAÇÃO</v>
      </c>
    </row>
    <row r="435" spans="1:21" s="62" customFormat="1" x14ac:dyDescent="0.25">
      <c r="A435" s="158"/>
      <c r="B435" s="134">
        <v>3</v>
      </c>
      <c r="C435" s="110" t="s">
        <v>213</v>
      </c>
      <c r="D435" s="110" t="s">
        <v>289</v>
      </c>
      <c r="E435" s="110" t="s">
        <v>268</v>
      </c>
      <c r="F435" s="110" t="s">
        <v>264</v>
      </c>
      <c r="G435" s="343" t="str">
        <f t="shared" si="63"/>
        <v>3.3.72.35.00</v>
      </c>
      <c r="H435" s="111" t="s">
        <v>132</v>
      </c>
      <c r="I435" s="198" t="str">
        <f t="shared" si="71"/>
        <v>A</v>
      </c>
      <c r="J435" s="265">
        <f t="shared" si="70"/>
        <v>4</v>
      </c>
      <c r="K435" s="467" t="s">
        <v>53</v>
      </c>
      <c r="M435" s="69" t="str">
        <f t="shared" si="64"/>
        <v>3.3.72.35.00</v>
      </c>
      <c r="N435" s="69" t="str">
        <f t="shared" si="65"/>
        <v>33723500</v>
      </c>
      <c r="O435" s="69" t="b">
        <f t="shared" si="66"/>
        <v>1</v>
      </c>
      <c r="P435" s="186" t="str">
        <f t="shared" si="72"/>
        <v>33723500</v>
      </c>
      <c r="R435" s="409" t="str">
        <f t="shared" si="67"/>
        <v>A</v>
      </c>
      <c r="S435" s="62" t="b">
        <f t="shared" si="68"/>
        <v>1</v>
      </c>
      <c r="U435" s="69" t="str">
        <f t="shared" si="69"/>
        <v>3.3.72.35.00 - SERVIÇOS DE CONSULTORIA</v>
      </c>
    </row>
    <row r="436" spans="1:21" s="62" customFormat="1" x14ac:dyDescent="0.25">
      <c r="A436" s="158"/>
      <c r="B436" s="134">
        <v>3</v>
      </c>
      <c r="C436" s="110" t="s">
        <v>213</v>
      </c>
      <c r="D436" s="110" t="s">
        <v>289</v>
      </c>
      <c r="E436" s="110" t="s">
        <v>250</v>
      </c>
      <c r="F436" s="110" t="s">
        <v>264</v>
      </c>
      <c r="G436" s="343" t="str">
        <f t="shared" si="63"/>
        <v>3.3.72.36.00</v>
      </c>
      <c r="H436" s="111" t="s">
        <v>673</v>
      </c>
      <c r="I436" s="198" t="str">
        <f t="shared" si="71"/>
        <v>A</v>
      </c>
      <c r="J436" s="265">
        <f t="shared" si="70"/>
        <v>4</v>
      </c>
      <c r="K436" s="467" t="s">
        <v>53</v>
      </c>
      <c r="M436" s="69" t="str">
        <f t="shared" si="64"/>
        <v>3.3.72.36.00</v>
      </c>
      <c r="N436" s="69" t="str">
        <f t="shared" si="65"/>
        <v>33723600</v>
      </c>
      <c r="O436" s="69" t="b">
        <f t="shared" si="66"/>
        <v>1</v>
      </c>
      <c r="P436" s="186" t="str">
        <f t="shared" si="72"/>
        <v>33723600</v>
      </c>
      <c r="R436" s="409" t="str">
        <f t="shared" si="67"/>
        <v>A</v>
      </c>
      <c r="S436" s="62" t="b">
        <f t="shared" si="68"/>
        <v>1</v>
      </c>
      <c r="U436" s="69" t="str">
        <f t="shared" si="69"/>
        <v>3.3.72.36.00 - OUTROS SERVIÇOS DE TERCEIROS – PESSOA FÍSICA</v>
      </c>
    </row>
    <row r="437" spans="1:21" s="62" customFormat="1" x14ac:dyDescent="0.25">
      <c r="A437" s="158"/>
      <c r="B437" s="134">
        <v>3</v>
      </c>
      <c r="C437" s="110" t="s">
        <v>213</v>
      </c>
      <c r="D437" s="110" t="s">
        <v>289</v>
      </c>
      <c r="E437" s="110" t="s">
        <v>240</v>
      </c>
      <c r="F437" s="110" t="s">
        <v>264</v>
      </c>
      <c r="G437" s="343" t="str">
        <f t="shared" si="63"/>
        <v>3.3.72.37.00</v>
      </c>
      <c r="H437" s="111" t="s">
        <v>134</v>
      </c>
      <c r="I437" s="198" t="str">
        <f t="shared" si="71"/>
        <v>A</v>
      </c>
      <c r="J437" s="265">
        <f t="shared" si="70"/>
        <v>4</v>
      </c>
      <c r="K437" s="467" t="s">
        <v>53</v>
      </c>
      <c r="M437" s="69" t="str">
        <f t="shared" si="64"/>
        <v>3.3.72.37.00</v>
      </c>
      <c r="N437" s="69" t="str">
        <f t="shared" si="65"/>
        <v>33723700</v>
      </c>
      <c r="O437" s="69" t="b">
        <f t="shared" si="66"/>
        <v>1</v>
      </c>
      <c r="P437" s="186" t="str">
        <f t="shared" si="72"/>
        <v>33723700</v>
      </c>
      <c r="R437" s="409" t="str">
        <f t="shared" si="67"/>
        <v>A</v>
      </c>
      <c r="S437" s="62" t="b">
        <f t="shared" si="68"/>
        <v>1</v>
      </c>
      <c r="U437" s="69" t="str">
        <f t="shared" si="69"/>
        <v>3.3.72.37.00 - LOCAÇÃO DE MÃO-DE-OBRA</v>
      </c>
    </row>
    <row r="438" spans="1:21" x14ac:dyDescent="0.25">
      <c r="B438" s="392" t="s">
        <v>213</v>
      </c>
      <c r="C438" s="328" t="s">
        <v>213</v>
      </c>
      <c r="D438" s="328" t="s">
        <v>289</v>
      </c>
      <c r="E438" s="328" t="s">
        <v>262</v>
      </c>
      <c r="F438" s="328" t="s">
        <v>264</v>
      </c>
      <c r="G438" s="357" t="str">
        <f t="shared" si="63"/>
        <v>3.3.72.39.00</v>
      </c>
      <c r="H438" s="73" t="s">
        <v>674</v>
      </c>
      <c r="I438" s="217" t="str">
        <f t="shared" si="71"/>
        <v>A</v>
      </c>
      <c r="J438" s="283">
        <f t="shared" si="70"/>
        <v>4</v>
      </c>
      <c r="K438" s="465" t="s">
        <v>53</v>
      </c>
      <c r="M438" s="69" t="str">
        <f t="shared" si="64"/>
        <v>3.3.72.39.00</v>
      </c>
      <c r="N438" s="69" t="str">
        <f t="shared" si="65"/>
        <v>33723900</v>
      </c>
      <c r="O438" s="69" t="b">
        <f t="shared" si="66"/>
        <v>1</v>
      </c>
      <c r="P438" s="186" t="str">
        <f t="shared" si="72"/>
        <v>33723900</v>
      </c>
      <c r="R438" s="407" t="str">
        <f t="shared" si="67"/>
        <v>A</v>
      </c>
      <c r="S438" s="2" t="b">
        <f t="shared" si="68"/>
        <v>1</v>
      </c>
      <c r="U438" s="69" t="str">
        <f t="shared" si="69"/>
        <v>3.3.72.39.00 - OUTROS SERVIÇOS DE TERCEIROS-PESSOA JURÍDICA</v>
      </c>
    </row>
    <row r="439" spans="1:21" s="69" customFormat="1" x14ac:dyDescent="0.25">
      <c r="A439" s="157"/>
      <c r="B439" s="134">
        <v>3</v>
      </c>
      <c r="C439" s="110" t="s">
        <v>213</v>
      </c>
      <c r="D439" s="110" t="s">
        <v>289</v>
      </c>
      <c r="E439" s="110" t="s">
        <v>231</v>
      </c>
      <c r="F439" s="110" t="s">
        <v>264</v>
      </c>
      <c r="G439" s="343" t="str">
        <f t="shared" si="63"/>
        <v>3.3.72.40.00</v>
      </c>
      <c r="H439" s="111" t="s">
        <v>347</v>
      </c>
      <c r="I439" s="198" t="str">
        <f t="shared" si="71"/>
        <v>A</v>
      </c>
      <c r="J439" s="265">
        <f t="shared" si="70"/>
        <v>4</v>
      </c>
      <c r="K439" s="467" t="s">
        <v>53</v>
      </c>
      <c r="M439" s="69" t="str">
        <f t="shared" si="64"/>
        <v>3.3.72.40.00</v>
      </c>
      <c r="N439" s="69" t="str">
        <f t="shared" si="65"/>
        <v>33724000</v>
      </c>
      <c r="O439" s="69" t="b">
        <f t="shared" si="66"/>
        <v>1</v>
      </c>
      <c r="P439" s="186" t="str">
        <f t="shared" si="72"/>
        <v>33724000</v>
      </c>
      <c r="R439" s="407" t="str">
        <f t="shared" si="67"/>
        <v>A</v>
      </c>
      <c r="S439" s="69" t="b">
        <f t="shared" si="68"/>
        <v>1</v>
      </c>
      <c r="U439" s="69" t="str">
        <f t="shared" si="69"/>
        <v>3.3.72.40.00 - SERVIÇOS DE TECNOLOGIA DA INFORMAÇÃO E COMUNICAÇÃO - PESSOA JURÍDICA</v>
      </c>
    </row>
    <row r="440" spans="1:21" s="69" customFormat="1" x14ac:dyDescent="0.25">
      <c r="A440" s="157"/>
      <c r="B440" s="134">
        <v>3</v>
      </c>
      <c r="C440" s="110" t="s">
        <v>213</v>
      </c>
      <c r="D440" s="110" t="s">
        <v>289</v>
      </c>
      <c r="E440" s="110" t="s">
        <v>263</v>
      </c>
      <c r="F440" s="110" t="s">
        <v>264</v>
      </c>
      <c r="G440" s="343" t="str">
        <f t="shared" si="63"/>
        <v>3.3.72.92.00</v>
      </c>
      <c r="H440" s="111" t="s">
        <v>88</v>
      </c>
      <c r="I440" s="198" t="str">
        <f t="shared" si="71"/>
        <v>A</v>
      </c>
      <c r="J440" s="265">
        <f t="shared" si="70"/>
        <v>4</v>
      </c>
      <c r="K440" s="467" t="s">
        <v>53</v>
      </c>
      <c r="M440" s="69" t="str">
        <f t="shared" si="64"/>
        <v>3.3.72.92.00</v>
      </c>
      <c r="N440" s="69" t="str">
        <f t="shared" si="65"/>
        <v>33729200</v>
      </c>
      <c r="O440" s="69" t="b">
        <f t="shared" si="66"/>
        <v>1</v>
      </c>
      <c r="P440" s="186" t="str">
        <f t="shared" si="72"/>
        <v>33729200</v>
      </c>
      <c r="R440" s="407" t="str">
        <f t="shared" si="67"/>
        <v>A</v>
      </c>
      <c r="S440" s="69" t="b">
        <f t="shared" si="68"/>
        <v>1</v>
      </c>
      <c r="U440" s="69" t="str">
        <f t="shared" si="69"/>
        <v>3.3.72.92.00 - DESPESAS DE EXERCÍCIOS ANTERIORES</v>
      </c>
    </row>
    <row r="441" spans="1:21" s="6" customFormat="1" ht="30" x14ac:dyDescent="0.25">
      <c r="A441" s="158"/>
      <c r="B441" s="382" t="s">
        <v>213</v>
      </c>
      <c r="C441" s="320" t="s">
        <v>213</v>
      </c>
      <c r="D441" s="320" t="s">
        <v>290</v>
      </c>
      <c r="E441" s="320" t="s">
        <v>264</v>
      </c>
      <c r="F441" s="320" t="s">
        <v>264</v>
      </c>
      <c r="G441" s="344" t="str">
        <f t="shared" si="63"/>
        <v>3.3.73.00.00</v>
      </c>
      <c r="H441" s="86" t="s">
        <v>55</v>
      </c>
      <c r="I441" s="199" t="str">
        <f t="shared" si="71"/>
        <v>S</v>
      </c>
      <c r="J441" s="266">
        <f t="shared" si="70"/>
        <v>3</v>
      </c>
      <c r="K441" s="468" t="s">
        <v>57</v>
      </c>
      <c r="M441" s="69" t="str">
        <f t="shared" si="64"/>
        <v>3.3.73.00.00</v>
      </c>
      <c r="N441" s="69" t="str">
        <f t="shared" si="65"/>
        <v>33730000</v>
      </c>
      <c r="O441" s="69" t="b">
        <f t="shared" si="66"/>
        <v>1</v>
      </c>
      <c r="P441" s="186" t="str">
        <f t="shared" si="72"/>
        <v>33730000</v>
      </c>
      <c r="R441" s="409" t="str">
        <f t="shared" si="67"/>
        <v>S</v>
      </c>
      <c r="S441" s="6" t="b">
        <f t="shared" si="68"/>
        <v>1</v>
      </c>
      <c r="U441" s="69" t="str">
        <f t="shared" si="69"/>
        <v>3.3.73.00.00 - TRANSFERÊNCIAS A CONSÓRCIOS PÚBLICOS MEDIANTE CONTRATO DE RATEIO À CONTA DE RECURSOS DE QUE TRATAM OS §§ 1º E 2º DO ART. 24 DA LEI COMPLEMENTAR Nº 141, DE 2012.</v>
      </c>
    </row>
    <row r="442" spans="1:21" s="62" customFormat="1" x14ac:dyDescent="0.25">
      <c r="A442" s="158"/>
      <c r="B442" s="134">
        <v>3</v>
      </c>
      <c r="C442" s="110" t="s">
        <v>213</v>
      </c>
      <c r="D442" s="110" t="s">
        <v>290</v>
      </c>
      <c r="E442" s="110" t="s">
        <v>287</v>
      </c>
      <c r="F442" s="110" t="s">
        <v>264</v>
      </c>
      <c r="G442" s="343" t="str">
        <f t="shared" si="63"/>
        <v>3.3.73.70.00</v>
      </c>
      <c r="H442" s="111" t="s">
        <v>346</v>
      </c>
      <c r="I442" s="198" t="str">
        <f t="shared" si="71"/>
        <v>A</v>
      </c>
      <c r="J442" s="265">
        <f t="shared" si="70"/>
        <v>4</v>
      </c>
      <c r="K442" s="467" t="s">
        <v>53</v>
      </c>
      <c r="M442" s="69" t="str">
        <f t="shared" si="64"/>
        <v>3.3.73.70.00</v>
      </c>
      <c r="N442" s="69" t="str">
        <f t="shared" si="65"/>
        <v>33737000</v>
      </c>
      <c r="O442" s="69" t="b">
        <f t="shared" si="66"/>
        <v>1</v>
      </c>
      <c r="P442" s="186" t="str">
        <f t="shared" si="72"/>
        <v>33737000</v>
      </c>
      <c r="R442" s="409" t="str">
        <f t="shared" si="67"/>
        <v>A</v>
      </c>
      <c r="S442" s="62" t="b">
        <f t="shared" si="68"/>
        <v>1</v>
      </c>
      <c r="U442" s="69" t="str">
        <f t="shared" si="69"/>
        <v>3.3.73.70.00 - RATEIO PELA PARTICIPAÇÃO EM CONSÓRCIO PÚBLICO</v>
      </c>
    </row>
    <row r="443" spans="1:21" s="62" customFormat="1" x14ac:dyDescent="0.25">
      <c r="A443" s="158"/>
      <c r="B443" s="134">
        <v>3</v>
      </c>
      <c r="C443" s="110" t="s">
        <v>213</v>
      </c>
      <c r="D443" s="110" t="s">
        <v>290</v>
      </c>
      <c r="E443" s="110" t="s">
        <v>263</v>
      </c>
      <c r="F443" s="110" t="s">
        <v>264</v>
      </c>
      <c r="G443" s="343" t="str">
        <f t="shared" si="63"/>
        <v>3.3.73.92.00</v>
      </c>
      <c r="H443" s="111" t="s">
        <v>88</v>
      </c>
      <c r="I443" s="198" t="str">
        <f t="shared" si="71"/>
        <v>A</v>
      </c>
      <c r="J443" s="265">
        <f t="shared" si="70"/>
        <v>4</v>
      </c>
      <c r="K443" s="467" t="s">
        <v>53</v>
      </c>
      <c r="M443" s="69" t="str">
        <f t="shared" si="64"/>
        <v>3.3.73.92.00</v>
      </c>
      <c r="N443" s="69" t="str">
        <f t="shared" si="65"/>
        <v>33739200</v>
      </c>
      <c r="O443" s="69" t="b">
        <f t="shared" si="66"/>
        <v>1</v>
      </c>
      <c r="P443" s="186" t="str">
        <f t="shared" si="72"/>
        <v>33739200</v>
      </c>
      <c r="R443" s="409" t="str">
        <f t="shared" si="67"/>
        <v>A</v>
      </c>
      <c r="S443" s="62" t="b">
        <f t="shared" si="68"/>
        <v>1</v>
      </c>
      <c r="U443" s="69" t="str">
        <f t="shared" si="69"/>
        <v>3.3.73.92.00 - DESPESAS DE EXERCÍCIOS ANTERIORES</v>
      </c>
    </row>
    <row r="444" spans="1:21" s="6" customFormat="1" ht="30" x14ac:dyDescent="0.25">
      <c r="A444" s="158"/>
      <c r="B444" s="383" t="s">
        <v>213</v>
      </c>
      <c r="C444" s="321" t="s">
        <v>213</v>
      </c>
      <c r="D444" s="321" t="s">
        <v>291</v>
      </c>
      <c r="E444" s="321" t="s">
        <v>264</v>
      </c>
      <c r="F444" s="321" t="s">
        <v>264</v>
      </c>
      <c r="G444" s="345" t="str">
        <f t="shared" si="63"/>
        <v>3.3.74.00.00</v>
      </c>
      <c r="H444" s="87" t="s">
        <v>56</v>
      </c>
      <c r="I444" s="200" t="str">
        <f t="shared" si="71"/>
        <v>S</v>
      </c>
      <c r="J444" s="267">
        <f t="shared" si="70"/>
        <v>3</v>
      </c>
      <c r="K444" s="468" t="s">
        <v>57</v>
      </c>
      <c r="M444" s="69" t="str">
        <f t="shared" si="64"/>
        <v>3.3.74.00.00</v>
      </c>
      <c r="N444" s="69" t="str">
        <f t="shared" si="65"/>
        <v>33740000</v>
      </c>
      <c r="O444" s="69" t="b">
        <f t="shared" si="66"/>
        <v>1</v>
      </c>
      <c r="P444" s="186" t="str">
        <f t="shared" si="72"/>
        <v>33740000</v>
      </c>
      <c r="R444" s="409" t="str">
        <f t="shared" si="67"/>
        <v>S</v>
      </c>
      <c r="S444" s="6" t="b">
        <f t="shared" si="68"/>
        <v>1</v>
      </c>
      <c r="U444" s="69" t="str">
        <f t="shared" si="69"/>
        <v>3.3.74.00.00 - TRANSFERÊNCIAS A CONSÓRCIOS PÚBLICOS MEDIANTE CONTRATO DE RATEIO À CONTA DE RECURSOS DE QUE TRATA O ART. 25 DA LEI COMPLEMENTAR Nº 141, DE 2012.</v>
      </c>
    </row>
    <row r="445" spans="1:21" s="62" customFormat="1" x14ac:dyDescent="0.25">
      <c r="A445" s="158"/>
      <c r="B445" s="134">
        <v>3</v>
      </c>
      <c r="C445" s="110" t="s">
        <v>213</v>
      </c>
      <c r="D445" s="110" t="s">
        <v>291</v>
      </c>
      <c r="E445" s="110" t="s">
        <v>287</v>
      </c>
      <c r="F445" s="110" t="s">
        <v>264</v>
      </c>
      <c r="G445" s="343" t="str">
        <f t="shared" si="63"/>
        <v>3.3.74.70.00</v>
      </c>
      <c r="H445" s="111" t="s">
        <v>346</v>
      </c>
      <c r="I445" s="198" t="str">
        <f t="shared" si="71"/>
        <v>A</v>
      </c>
      <c r="J445" s="265">
        <f t="shared" si="70"/>
        <v>4</v>
      </c>
      <c r="K445" s="467" t="s">
        <v>53</v>
      </c>
      <c r="M445" s="69" t="str">
        <f t="shared" si="64"/>
        <v>3.3.74.70.00</v>
      </c>
      <c r="N445" s="69" t="str">
        <f t="shared" si="65"/>
        <v>33747000</v>
      </c>
      <c r="O445" s="69" t="b">
        <f t="shared" si="66"/>
        <v>1</v>
      </c>
      <c r="P445" s="186" t="str">
        <f t="shared" si="72"/>
        <v>33747000</v>
      </c>
      <c r="R445" s="409" t="str">
        <f t="shared" si="67"/>
        <v>A</v>
      </c>
      <c r="S445" s="62" t="b">
        <f t="shared" si="68"/>
        <v>1</v>
      </c>
      <c r="U445" s="69" t="str">
        <f t="shared" si="69"/>
        <v>3.3.74.70.00 - RATEIO PELA PARTICIPAÇÃO EM CONSÓRCIO PÚBLICO</v>
      </c>
    </row>
    <row r="446" spans="1:21" s="62" customFormat="1" x14ac:dyDescent="0.25">
      <c r="A446" s="158"/>
      <c r="B446" s="134">
        <v>3</v>
      </c>
      <c r="C446" s="110" t="s">
        <v>213</v>
      </c>
      <c r="D446" s="110" t="s">
        <v>291</v>
      </c>
      <c r="E446" s="110" t="s">
        <v>263</v>
      </c>
      <c r="F446" s="110" t="s">
        <v>264</v>
      </c>
      <c r="G446" s="343" t="str">
        <f t="shared" si="63"/>
        <v>3.3.74.92.00</v>
      </c>
      <c r="H446" s="111" t="s">
        <v>88</v>
      </c>
      <c r="I446" s="198" t="str">
        <f t="shared" si="71"/>
        <v>A</v>
      </c>
      <c r="J446" s="265">
        <f t="shared" si="70"/>
        <v>4</v>
      </c>
      <c r="K446" s="467" t="s">
        <v>53</v>
      </c>
      <c r="M446" s="69" t="str">
        <f t="shared" si="64"/>
        <v>3.3.74.92.00</v>
      </c>
      <c r="N446" s="69" t="str">
        <f t="shared" si="65"/>
        <v>33749200</v>
      </c>
      <c r="O446" s="69" t="b">
        <f t="shared" si="66"/>
        <v>1</v>
      </c>
      <c r="P446" s="186" t="str">
        <f t="shared" si="72"/>
        <v>33749200</v>
      </c>
      <c r="R446" s="409" t="str">
        <f t="shared" si="67"/>
        <v>A</v>
      </c>
      <c r="S446" s="62" t="b">
        <f t="shared" si="68"/>
        <v>1</v>
      </c>
      <c r="U446" s="69" t="str">
        <f t="shared" si="69"/>
        <v>3.3.74.92.00 - DESPESAS DE EXERCÍCIOS ANTERIORES</v>
      </c>
    </row>
    <row r="447" spans="1:21" s="6" customFormat="1" ht="30" x14ac:dyDescent="0.25">
      <c r="A447" s="158"/>
      <c r="B447" s="396" t="s">
        <v>213</v>
      </c>
      <c r="C447" s="332" t="s">
        <v>213</v>
      </c>
      <c r="D447" s="332" t="s">
        <v>321</v>
      </c>
      <c r="E447" s="332" t="s">
        <v>264</v>
      </c>
      <c r="F447" s="332" t="s">
        <v>264</v>
      </c>
      <c r="G447" s="361" t="str">
        <f t="shared" si="63"/>
        <v>3.3.75.00.00</v>
      </c>
      <c r="H447" s="71" t="s">
        <v>129</v>
      </c>
      <c r="I447" s="222" t="str">
        <f t="shared" si="71"/>
        <v>S</v>
      </c>
      <c r="J447" s="288">
        <f t="shared" si="70"/>
        <v>3</v>
      </c>
      <c r="K447" s="137" t="s">
        <v>57</v>
      </c>
      <c r="M447" s="69" t="str">
        <f t="shared" si="64"/>
        <v>3.3.75.00.00</v>
      </c>
      <c r="N447" s="69" t="str">
        <f t="shared" si="65"/>
        <v>33750000</v>
      </c>
      <c r="O447" s="69" t="b">
        <f t="shared" si="66"/>
        <v>1</v>
      </c>
      <c r="P447" s="186" t="str">
        <f t="shared" si="72"/>
        <v>33750000</v>
      </c>
      <c r="R447" s="409" t="str">
        <f t="shared" si="67"/>
        <v>S</v>
      </c>
      <c r="S447" s="6" t="b">
        <f t="shared" si="68"/>
        <v>1</v>
      </c>
      <c r="U447" s="69" t="str">
        <f t="shared" si="69"/>
        <v>3.3.75.00.00 - TRANSFERÊNCIAS A INSTITUIÇÕES MULTIGOVERNAMENTAIS À CONTA DE RECURSOS DE QUE TRATAM OS §§ 1º E 2º DO ART. 24 DA LEI COMPLEMENTAR Nº 141, DE 2012.</v>
      </c>
    </row>
    <row r="448" spans="1:21" x14ac:dyDescent="0.25">
      <c r="B448" s="380" t="s">
        <v>213</v>
      </c>
      <c r="C448" s="318" t="s">
        <v>213</v>
      </c>
      <c r="D448" s="318" t="s">
        <v>321</v>
      </c>
      <c r="E448" s="318" t="s">
        <v>241</v>
      </c>
      <c r="F448" s="318" t="s">
        <v>264</v>
      </c>
      <c r="G448" s="341" t="str">
        <f t="shared" si="63"/>
        <v>3.3.75.41.00</v>
      </c>
      <c r="H448" s="46" t="s">
        <v>32</v>
      </c>
      <c r="I448" s="196" t="str">
        <f t="shared" si="71"/>
        <v>A</v>
      </c>
      <c r="J448" s="263">
        <f t="shared" si="70"/>
        <v>4</v>
      </c>
      <c r="K448" s="465" t="s">
        <v>53</v>
      </c>
      <c r="M448" s="69" t="str">
        <f t="shared" si="64"/>
        <v>3.3.75.41.00</v>
      </c>
      <c r="N448" s="69" t="str">
        <f t="shared" si="65"/>
        <v>33754100</v>
      </c>
      <c r="O448" s="69" t="b">
        <f t="shared" si="66"/>
        <v>1</v>
      </c>
      <c r="P448" s="186" t="str">
        <f t="shared" si="72"/>
        <v>33754100</v>
      </c>
      <c r="R448" s="407" t="str">
        <f t="shared" si="67"/>
        <v>A</v>
      </c>
      <c r="S448" s="2" t="b">
        <f t="shared" si="68"/>
        <v>1</v>
      </c>
      <c r="U448" s="69" t="str">
        <f t="shared" si="69"/>
        <v>3.3.75.41.00 - CONTRIBUIÇÕES</v>
      </c>
    </row>
    <row r="449" spans="1:21" s="6" customFormat="1" ht="30" x14ac:dyDescent="0.25">
      <c r="A449" s="158"/>
      <c r="B449" s="149" t="s">
        <v>213</v>
      </c>
      <c r="C449" s="150" t="s">
        <v>213</v>
      </c>
      <c r="D449" s="150" t="s">
        <v>292</v>
      </c>
      <c r="E449" s="150" t="s">
        <v>264</v>
      </c>
      <c r="F449" s="150" t="s">
        <v>264</v>
      </c>
      <c r="G449" s="340" t="str">
        <f t="shared" si="63"/>
        <v>3.3.76.00.00</v>
      </c>
      <c r="H449" s="51" t="s">
        <v>130</v>
      </c>
      <c r="I449" s="194" t="str">
        <f t="shared" si="71"/>
        <v>S</v>
      </c>
      <c r="J449" s="261">
        <f t="shared" si="70"/>
        <v>3</v>
      </c>
      <c r="K449" s="137" t="s">
        <v>57</v>
      </c>
      <c r="M449" s="69" t="str">
        <f t="shared" si="64"/>
        <v>3.3.76.00.00</v>
      </c>
      <c r="N449" s="69" t="str">
        <f t="shared" si="65"/>
        <v>33760000</v>
      </c>
      <c r="O449" s="69" t="b">
        <f t="shared" si="66"/>
        <v>1</v>
      </c>
      <c r="P449" s="186" t="str">
        <f t="shared" si="72"/>
        <v>33760000</v>
      </c>
      <c r="R449" s="409" t="str">
        <f t="shared" si="67"/>
        <v>S</v>
      </c>
      <c r="S449" s="6" t="b">
        <f t="shared" si="68"/>
        <v>1</v>
      </c>
      <c r="U449" s="69" t="str">
        <f t="shared" si="69"/>
        <v>3.3.76.00.00 - TRANSFERÊNCIAS A INSTITUIÇÕES MULTIGOVERNAMENTAIS À CONTA DE RECURSOS DE QUE TRATA O ART. 25 DA LEI COMPLEMENTAR Nº 141, DE 2012.</v>
      </c>
    </row>
    <row r="450" spans="1:21" x14ac:dyDescent="0.25">
      <c r="B450" s="380" t="s">
        <v>213</v>
      </c>
      <c r="C450" s="318" t="s">
        <v>213</v>
      </c>
      <c r="D450" s="318" t="s">
        <v>292</v>
      </c>
      <c r="E450" s="318" t="s">
        <v>241</v>
      </c>
      <c r="F450" s="318" t="s">
        <v>264</v>
      </c>
      <c r="G450" s="341" t="str">
        <f t="shared" si="63"/>
        <v>3.3.76.41.00</v>
      </c>
      <c r="H450" s="46" t="s">
        <v>32</v>
      </c>
      <c r="I450" s="196" t="str">
        <f t="shared" si="71"/>
        <v>A</v>
      </c>
      <c r="J450" s="263">
        <f t="shared" si="70"/>
        <v>4</v>
      </c>
      <c r="K450" s="465" t="s">
        <v>53</v>
      </c>
      <c r="M450" s="69" t="str">
        <f t="shared" si="64"/>
        <v>3.3.76.41.00</v>
      </c>
      <c r="N450" s="69" t="str">
        <f t="shared" si="65"/>
        <v>33764100</v>
      </c>
      <c r="O450" s="69" t="b">
        <f t="shared" si="66"/>
        <v>1</v>
      </c>
      <c r="P450" s="186" t="str">
        <f t="shared" si="72"/>
        <v>33764100</v>
      </c>
      <c r="R450" s="407" t="str">
        <f t="shared" si="67"/>
        <v>A</v>
      </c>
      <c r="S450" s="2" t="b">
        <f t="shared" si="68"/>
        <v>1</v>
      </c>
      <c r="U450" s="69" t="str">
        <f t="shared" si="69"/>
        <v>3.3.76.41.00 - CONTRIBUIÇÕES</v>
      </c>
    </row>
    <row r="451" spans="1:21" s="6" customFormat="1" x14ac:dyDescent="0.25">
      <c r="A451" s="158"/>
      <c r="B451" s="149" t="s">
        <v>213</v>
      </c>
      <c r="C451" s="150" t="s">
        <v>213</v>
      </c>
      <c r="D451" s="150" t="s">
        <v>296</v>
      </c>
      <c r="E451" s="150" t="s">
        <v>264</v>
      </c>
      <c r="F451" s="150" t="s">
        <v>264</v>
      </c>
      <c r="G451" s="340" t="str">
        <f t="shared" si="63"/>
        <v>3.3.80.00.00</v>
      </c>
      <c r="H451" s="51" t="s">
        <v>37</v>
      </c>
      <c r="I451" s="194" t="str">
        <f t="shared" si="71"/>
        <v>S</v>
      </c>
      <c r="J451" s="261">
        <f t="shared" si="70"/>
        <v>3</v>
      </c>
      <c r="K451" s="137" t="s">
        <v>57</v>
      </c>
      <c r="M451" s="69" t="str">
        <f t="shared" si="64"/>
        <v>3.3.80.00.00</v>
      </c>
      <c r="N451" s="69" t="str">
        <f t="shared" si="65"/>
        <v>33800000</v>
      </c>
      <c r="O451" s="69" t="b">
        <f t="shared" si="66"/>
        <v>1</v>
      </c>
      <c r="P451" s="186" t="str">
        <f t="shared" si="72"/>
        <v>33800000</v>
      </c>
      <c r="R451" s="409" t="str">
        <f t="shared" si="67"/>
        <v>S</v>
      </c>
      <c r="S451" s="6" t="b">
        <f t="shared" si="68"/>
        <v>1</v>
      </c>
      <c r="U451" s="69" t="str">
        <f t="shared" si="69"/>
        <v>3.3.80.00.00 - TRANSFERÊNCIAS AO EXTERIOR</v>
      </c>
    </row>
    <row r="452" spans="1:21" x14ac:dyDescent="0.25">
      <c r="B452" s="380" t="s">
        <v>213</v>
      </c>
      <c r="C452" s="318" t="s">
        <v>213</v>
      </c>
      <c r="D452" s="318" t="s">
        <v>296</v>
      </c>
      <c r="E452" s="318" t="s">
        <v>218</v>
      </c>
      <c r="F452" s="318" t="s">
        <v>264</v>
      </c>
      <c r="G452" s="341" t="str">
        <f t="shared" si="63"/>
        <v>3.3.80.04.00</v>
      </c>
      <c r="H452" s="46" t="s">
        <v>58</v>
      </c>
      <c r="I452" s="196" t="str">
        <f t="shared" si="71"/>
        <v>A</v>
      </c>
      <c r="J452" s="263">
        <f t="shared" si="70"/>
        <v>4</v>
      </c>
      <c r="K452" s="465" t="s">
        <v>53</v>
      </c>
      <c r="M452" s="69" t="str">
        <f t="shared" si="64"/>
        <v>3.3.80.04.00</v>
      </c>
      <c r="N452" s="69" t="str">
        <f t="shared" si="65"/>
        <v>33800400</v>
      </c>
      <c r="O452" s="69" t="b">
        <f t="shared" si="66"/>
        <v>1</v>
      </c>
      <c r="P452" s="186" t="str">
        <f t="shared" si="72"/>
        <v>33800400</v>
      </c>
      <c r="R452" s="407" t="str">
        <f t="shared" si="67"/>
        <v>A</v>
      </c>
      <c r="S452" s="2" t="b">
        <f t="shared" si="68"/>
        <v>1</v>
      </c>
      <c r="U452" s="69" t="str">
        <f t="shared" si="69"/>
        <v>3.3.80.04.00 - CONTRATAÇÃO POR TEMPO DETERMINADO</v>
      </c>
    </row>
    <row r="453" spans="1:21" x14ac:dyDescent="0.25">
      <c r="B453" s="380" t="s">
        <v>213</v>
      </c>
      <c r="C453" s="318" t="s">
        <v>213</v>
      </c>
      <c r="D453" s="318" t="s">
        <v>296</v>
      </c>
      <c r="E453" s="318" t="s">
        <v>254</v>
      </c>
      <c r="F453" s="318" t="s">
        <v>264</v>
      </c>
      <c r="G453" s="341" t="str">
        <f t="shared" si="63"/>
        <v>3.3.80.14.00</v>
      </c>
      <c r="H453" s="46" t="s">
        <v>131</v>
      </c>
      <c r="I453" s="196" t="str">
        <f t="shared" si="71"/>
        <v>A</v>
      </c>
      <c r="J453" s="263">
        <f t="shared" si="70"/>
        <v>4</v>
      </c>
      <c r="K453" s="465" t="s">
        <v>53</v>
      </c>
      <c r="M453" s="69" t="str">
        <f t="shared" si="64"/>
        <v>3.3.80.14.00</v>
      </c>
      <c r="N453" s="69" t="str">
        <f t="shared" si="65"/>
        <v>33801400</v>
      </c>
      <c r="O453" s="69" t="b">
        <f t="shared" si="66"/>
        <v>1</v>
      </c>
      <c r="P453" s="186" t="str">
        <f t="shared" si="72"/>
        <v>33801400</v>
      </c>
      <c r="R453" s="407" t="str">
        <f t="shared" si="67"/>
        <v>A</v>
      </c>
      <c r="S453" s="2" t="b">
        <f t="shared" si="68"/>
        <v>1</v>
      </c>
      <c r="U453" s="69" t="str">
        <f t="shared" si="69"/>
        <v>3.3.80.14.00 - DIÁRIAS - CIVIL</v>
      </c>
    </row>
    <row r="454" spans="1:21" x14ac:dyDescent="0.25">
      <c r="B454" s="380" t="s">
        <v>213</v>
      </c>
      <c r="C454" s="318" t="s">
        <v>213</v>
      </c>
      <c r="D454" s="318" t="s">
        <v>296</v>
      </c>
      <c r="E454" s="318" t="s">
        <v>215</v>
      </c>
      <c r="F454" s="318" t="s">
        <v>264</v>
      </c>
      <c r="G454" s="341" t="str">
        <f t="shared" si="63"/>
        <v>3.3.80.30.00</v>
      </c>
      <c r="H454" s="46" t="s">
        <v>3</v>
      </c>
      <c r="I454" s="196" t="str">
        <f t="shared" si="71"/>
        <v>A</v>
      </c>
      <c r="J454" s="263">
        <f t="shared" si="70"/>
        <v>4</v>
      </c>
      <c r="K454" s="465" t="s">
        <v>53</v>
      </c>
      <c r="M454" s="69" t="str">
        <f t="shared" si="64"/>
        <v>3.3.80.30.00</v>
      </c>
      <c r="N454" s="69" t="str">
        <f t="shared" si="65"/>
        <v>33803000</v>
      </c>
      <c r="O454" s="69" t="b">
        <f t="shared" si="66"/>
        <v>1</v>
      </c>
      <c r="P454" s="186" t="str">
        <f t="shared" si="72"/>
        <v>33803000</v>
      </c>
      <c r="R454" s="407" t="str">
        <f t="shared" si="67"/>
        <v>A</v>
      </c>
      <c r="S454" s="2" t="b">
        <f t="shared" si="68"/>
        <v>1</v>
      </c>
      <c r="U454" s="69" t="str">
        <f t="shared" si="69"/>
        <v>3.3.80.30.00 - MATERIAL DE CONSUMO</v>
      </c>
    </row>
    <row r="455" spans="1:21" x14ac:dyDescent="0.25">
      <c r="B455" s="380" t="s">
        <v>213</v>
      </c>
      <c r="C455" s="318" t="s">
        <v>213</v>
      </c>
      <c r="D455" s="318" t="s">
        <v>296</v>
      </c>
      <c r="E455" s="318" t="s">
        <v>239</v>
      </c>
      <c r="F455" s="318" t="s">
        <v>264</v>
      </c>
      <c r="G455" s="341" t="str">
        <f t="shared" si="63"/>
        <v>3.3.80.33.00</v>
      </c>
      <c r="H455" s="46" t="s">
        <v>31</v>
      </c>
      <c r="I455" s="196" t="str">
        <f t="shared" si="71"/>
        <v>A</v>
      </c>
      <c r="J455" s="263">
        <f t="shared" si="70"/>
        <v>4</v>
      </c>
      <c r="K455" s="465" t="s">
        <v>53</v>
      </c>
      <c r="M455" s="69" t="str">
        <f t="shared" si="64"/>
        <v>3.3.80.33.00</v>
      </c>
      <c r="N455" s="69" t="str">
        <f t="shared" si="65"/>
        <v>33803300</v>
      </c>
      <c r="O455" s="69" t="b">
        <f t="shared" si="66"/>
        <v>1</v>
      </c>
      <c r="P455" s="186" t="str">
        <f t="shared" si="72"/>
        <v>33803300</v>
      </c>
      <c r="R455" s="407" t="str">
        <f t="shared" si="67"/>
        <v>A</v>
      </c>
      <c r="S455" s="2" t="b">
        <f t="shared" si="68"/>
        <v>1</v>
      </c>
      <c r="U455" s="69" t="str">
        <f t="shared" si="69"/>
        <v>3.3.80.33.00 - PASSAGENS E DESPESAS COM LOCOMOÇÃO</v>
      </c>
    </row>
    <row r="456" spans="1:21" x14ac:dyDescent="0.25">
      <c r="B456" s="380" t="s">
        <v>213</v>
      </c>
      <c r="C456" s="318" t="s">
        <v>213</v>
      </c>
      <c r="D456" s="318" t="s">
        <v>296</v>
      </c>
      <c r="E456" s="318" t="s">
        <v>234</v>
      </c>
      <c r="F456" s="318" t="s">
        <v>264</v>
      </c>
      <c r="G456" s="341" t="str">
        <f t="shared" si="63"/>
        <v>3.3.80.34.00</v>
      </c>
      <c r="H456" s="46" t="s">
        <v>348</v>
      </c>
      <c r="I456" s="196" t="str">
        <f t="shared" si="71"/>
        <v>A</v>
      </c>
      <c r="J456" s="263">
        <f t="shared" si="70"/>
        <v>4</v>
      </c>
      <c r="K456" s="465" t="s">
        <v>53</v>
      </c>
      <c r="M456" s="69" t="str">
        <f t="shared" si="64"/>
        <v>3.3.80.34.00</v>
      </c>
      <c r="N456" s="69" t="str">
        <f t="shared" si="65"/>
        <v>33803400</v>
      </c>
      <c r="O456" s="69" t="b">
        <f t="shared" si="66"/>
        <v>1</v>
      </c>
      <c r="P456" s="186" t="str">
        <f t="shared" si="72"/>
        <v>33803400</v>
      </c>
      <c r="R456" s="407" t="str">
        <f t="shared" si="67"/>
        <v>A</v>
      </c>
      <c r="S456" s="2" t="b">
        <f t="shared" si="68"/>
        <v>1</v>
      </c>
      <c r="U456" s="69" t="str">
        <f t="shared" si="69"/>
        <v>3.3.80.34.00 - OUTRAS DESPESAS DE PESSOAL DECORRENTES DE CONTRATOS DE TERCEIRIZAÇÃO</v>
      </c>
    </row>
    <row r="457" spans="1:21" x14ac:dyDescent="0.25">
      <c r="B457" s="380" t="s">
        <v>213</v>
      </c>
      <c r="C457" s="318" t="s">
        <v>213</v>
      </c>
      <c r="D457" s="318" t="s">
        <v>296</v>
      </c>
      <c r="E457" s="318" t="s">
        <v>268</v>
      </c>
      <c r="F457" s="318" t="s">
        <v>264</v>
      </c>
      <c r="G457" s="341" t="str">
        <f t="shared" si="63"/>
        <v>3.3.80.35.00</v>
      </c>
      <c r="H457" s="46" t="s">
        <v>132</v>
      </c>
      <c r="I457" s="196" t="str">
        <f t="shared" si="71"/>
        <v>A</v>
      </c>
      <c r="J457" s="263">
        <f t="shared" si="70"/>
        <v>4</v>
      </c>
      <c r="K457" s="465" t="s">
        <v>53</v>
      </c>
      <c r="M457" s="69" t="str">
        <f t="shared" si="64"/>
        <v>3.3.80.35.00</v>
      </c>
      <c r="N457" s="69" t="str">
        <f t="shared" si="65"/>
        <v>33803500</v>
      </c>
      <c r="O457" s="69" t="b">
        <f t="shared" si="66"/>
        <v>1</v>
      </c>
      <c r="P457" s="186" t="str">
        <f t="shared" si="72"/>
        <v>33803500</v>
      </c>
      <c r="R457" s="407" t="str">
        <f t="shared" si="67"/>
        <v>A</v>
      </c>
      <c r="S457" s="2" t="b">
        <f t="shared" si="68"/>
        <v>1</v>
      </c>
      <c r="U457" s="69" t="str">
        <f t="shared" si="69"/>
        <v>3.3.80.35.00 - SERVIÇOS DE CONSULTORIA</v>
      </c>
    </row>
    <row r="458" spans="1:21" x14ac:dyDescent="0.25">
      <c r="B458" s="380" t="s">
        <v>213</v>
      </c>
      <c r="C458" s="318" t="s">
        <v>213</v>
      </c>
      <c r="D458" s="318" t="s">
        <v>296</v>
      </c>
      <c r="E458" s="318" t="s">
        <v>250</v>
      </c>
      <c r="F458" s="318" t="s">
        <v>264</v>
      </c>
      <c r="G458" s="341" t="str">
        <f t="shared" si="63"/>
        <v>3.3.80.36.00</v>
      </c>
      <c r="H458" s="46" t="s">
        <v>133</v>
      </c>
      <c r="I458" s="196" t="str">
        <f t="shared" si="71"/>
        <v>A</v>
      </c>
      <c r="J458" s="263">
        <f t="shared" si="70"/>
        <v>4</v>
      </c>
      <c r="K458" s="465" t="s">
        <v>53</v>
      </c>
      <c r="M458" s="69" t="str">
        <f t="shared" si="64"/>
        <v>3.3.80.36.00</v>
      </c>
      <c r="N458" s="69" t="str">
        <f t="shared" si="65"/>
        <v>33803600</v>
      </c>
      <c r="O458" s="69" t="b">
        <f t="shared" si="66"/>
        <v>1</v>
      </c>
      <c r="P458" s="186" t="str">
        <f t="shared" si="72"/>
        <v>33803600</v>
      </c>
      <c r="R458" s="407" t="str">
        <f t="shared" si="67"/>
        <v>A</v>
      </c>
      <c r="S458" s="2" t="b">
        <f t="shared" si="68"/>
        <v>1</v>
      </c>
      <c r="U458" s="69" t="str">
        <f t="shared" si="69"/>
        <v>3.3.80.36.00 - OUTROS SERVIÇOS DE TERCEIROS - PESSOA FÍSICA</v>
      </c>
    </row>
    <row r="459" spans="1:21" x14ac:dyDescent="0.25">
      <c r="B459" s="380" t="s">
        <v>213</v>
      </c>
      <c r="C459" s="318" t="s">
        <v>213</v>
      </c>
      <c r="D459" s="318" t="s">
        <v>296</v>
      </c>
      <c r="E459" s="318" t="s">
        <v>240</v>
      </c>
      <c r="F459" s="318" t="s">
        <v>264</v>
      </c>
      <c r="G459" s="341" t="str">
        <f t="shared" ref="G459:G522" si="73">B459&amp;"."&amp;C459&amp;"."&amp;D459&amp;"."&amp;E459&amp;"."&amp;F459</f>
        <v>3.3.80.37.00</v>
      </c>
      <c r="H459" s="46" t="s">
        <v>134</v>
      </c>
      <c r="I459" s="196" t="str">
        <f t="shared" si="71"/>
        <v>A</v>
      </c>
      <c r="J459" s="263">
        <f t="shared" si="70"/>
        <v>4</v>
      </c>
      <c r="K459" s="465" t="s">
        <v>53</v>
      </c>
      <c r="M459" s="69" t="str">
        <f t="shared" ref="M459:M522" si="74">B459&amp;"."&amp;C459&amp;"."&amp;D459&amp;"."&amp;E459&amp;"."&amp;F459</f>
        <v>3.3.80.37.00</v>
      </c>
      <c r="N459" s="69" t="str">
        <f t="shared" ref="N459:N522" si="75">SUBSTITUTE(M459,".","")</f>
        <v>33803700</v>
      </c>
      <c r="O459" s="69" t="b">
        <f t="shared" ref="O459:O522" si="76">N459=P459</f>
        <v>1</v>
      </c>
      <c r="P459" s="186" t="str">
        <f t="shared" si="72"/>
        <v>33803700</v>
      </c>
      <c r="R459" s="407" t="str">
        <f t="shared" ref="R459:R522" si="77">IF(IFERROR(SEARCH("Último",K459),0)&gt;0,"A","S")</f>
        <v>A</v>
      </c>
      <c r="S459" s="2" t="b">
        <f t="shared" ref="S459:S522" si="78">R459=I459</f>
        <v>1</v>
      </c>
      <c r="U459" s="69" t="str">
        <f t="shared" ref="U459:U522" si="79">G459&amp;" - "&amp;H459</f>
        <v>3.3.80.37.00 - LOCAÇÃO DE MÃO-DE-OBRA</v>
      </c>
    </row>
    <row r="460" spans="1:21" x14ac:dyDescent="0.25">
      <c r="B460" s="380" t="s">
        <v>213</v>
      </c>
      <c r="C460" s="318" t="s">
        <v>213</v>
      </c>
      <c r="D460" s="318" t="s">
        <v>296</v>
      </c>
      <c r="E460" s="318" t="s">
        <v>262</v>
      </c>
      <c r="F460" s="318" t="s">
        <v>264</v>
      </c>
      <c r="G460" s="341" t="str">
        <f t="shared" si="73"/>
        <v>3.3.80.39.00</v>
      </c>
      <c r="H460" s="46" t="s">
        <v>126</v>
      </c>
      <c r="I460" s="196" t="str">
        <f t="shared" si="71"/>
        <v>A</v>
      </c>
      <c r="J460" s="263">
        <f t="shared" si="70"/>
        <v>4</v>
      </c>
      <c r="K460" s="465" t="s">
        <v>53</v>
      </c>
      <c r="M460" s="69" t="str">
        <f t="shared" si="74"/>
        <v>3.3.80.39.00</v>
      </c>
      <c r="N460" s="69" t="str">
        <f t="shared" si="75"/>
        <v>33803900</v>
      </c>
      <c r="O460" s="69" t="b">
        <f t="shared" si="76"/>
        <v>1</v>
      </c>
      <c r="P460" s="186" t="str">
        <f t="shared" si="72"/>
        <v>33803900</v>
      </c>
      <c r="R460" s="407" t="str">
        <f t="shared" si="77"/>
        <v>A</v>
      </c>
      <c r="S460" s="2" t="b">
        <f t="shared" si="78"/>
        <v>1</v>
      </c>
      <c r="U460" s="69" t="str">
        <f t="shared" si="79"/>
        <v>3.3.80.39.00 - OUTROS SERVIÇOS DE TERCEIROS - PESSOA JURÍDICA</v>
      </c>
    </row>
    <row r="461" spans="1:21" x14ac:dyDescent="0.25">
      <c r="B461" s="380" t="s">
        <v>213</v>
      </c>
      <c r="C461" s="318" t="s">
        <v>213</v>
      </c>
      <c r="D461" s="318" t="s">
        <v>296</v>
      </c>
      <c r="E461" s="318" t="s">
        <v>241</v>
      </c>
      <c r="F461" s="318" t="s">
        <v>264</v>
      </c>
      <c r="G461" s="341" t="str">
        <f t="shared" si="73"/>
        <v>3.3.80.41.00</v>
      </c>
      <c r="H461" s="46" t="s">
        <v>32</v>
      </c>
      <c r="I461" s="196" t="str">
        <f t="shared" si="71"/>
        <v>A</v>
      </c>
      <c r="J461" s="263">
        <f t="shared" ref="J461:J524" si="80">IF( (VALUE(F461) &gt; 0), 5,IF( (VALUE(E461) &gt; 0), 4,IF( (VALUE(D461) &gt; 0), 3,IF( (VALUE(C461) &gt; 0), 2,1))))</f>
        <v>4</v>
      </c>
      <c r="K461" s="465" t="s">
        <v>53</v>
      </c>
      <c r="M461" s="69" t="str">
        <f t="shared" si="74"/>
        <v>3.3.80.41.00</v>
      </c>
      <c r="N461" s="69" t="str">
        <f t="shared" si="75"/>
        <v>33804100</v>
      </c>
      <c r="O461" s="69" t="b">
        <f t="shared" si="76"/>
        <v>1</v>
      </c>
      <c r="P461" s="186" t="str">
        <f t="shared" si="72"/>
        <v>33804100</v>
      </c>
      <c r="R461" s="407" t="str">
        <f t="shared" si="77"/>
        <v>A</v>
      </c>
      <c r="S461" s="2" t="b">
        <f t="shared" si="78"/>
        <v>1</v>
      </c>
      <c r="U461" s="69" t="str">
        <f t="shared" si="79"/>
        <v>3.3.80.41.00 - CONTRIBUIÇÕES</v>
      </c>
    </row>
    <row r="462" spans="1:21" x14ac:dyDescent="0.25">
      <c r="B462" s="380" t="s">
        <v>213</v>
      </c>
      <c r="C462" s="318" t="s">
        <v>213</v>
      </c>
      <c r="D462" s="318" t="s">
        <v>296</v>
      </c>
      <c r="E462" s="318" t="s">
        <v>263</v>
      </c>
      <c r="F462" s="318" t="s">
        <v>264</v>
      </c>
      <c r="G462" s="341" t="str">
        <f t="shared" si="73"/>
        <v>3.3.80.92.00</v>
      </c>
      <c r="H462" s="46" t="s">
        <v>88</v>
      </c>
      <c r="I462" s="196" t="str">
        <f t="shared" si="71"/>
        <v>A</v>
      </c>
      <c r="J462" s="263">
        <f t="shared" si="80"/>
        <v>4</v>
      </c>
      <c r="K462" s="465" t="s">
        <v>53</v>
      </c>
      <c r="M462" s="69" t="str">
        <f t="shared" si="74"/>
        <v>3.3.80.92.00</v>
      </c>
      <c r="N462" s="69" t="str">
        <f t="shared" si="75"/>
        <v>33809200</v>
      </c>
      <c r="O462" s="69" t="b">
        <f t="shared" si="76"/>
        <v>1</v>
      </c>
      <c r="P462" s="186" t="str">
        <f t="shared" si="72"/>
        <v>33809200</v>
      </c>
      <c r="R462" s="407" t="str">
        <f t="shared" si="77"/>
        <v>A</v>
      </c>
      <c r="S462" s="2" t="b">
        <f t="shared" si="78"/>
        <v>1</v>
      </c>
      <c r="U462" s="69" t="str">
        <f t="shared" si="79"/>
        <v>3.3.80.92.00 - DESPESAS DE EXERCÍCIOS ANTERIORES</v>
      </c>
    </row>
    <row r="463" spans="1:21" s="6" customFormat="1" x14ac:dyDescent="0.25">
      <c r="A463" s="158"/>
      <c r="B463" s="149" t="s">
        <v>213</v>
      </c>
      <c r="C463" s="150" t="s">
        <v>213</v>
      </c>
      <c r="D463" s="150" t="s">
        <v>214</v>
      </c>
      <c r="E463" s="150" t="s">
        <v>264</v>
      </c>
      <c r="F463" s="150" t="s">
        <v>264</v>
      </c>
      <c r="G463" s="340" t="str">
        <f t="shared" si="73"/>
        <v>3.3.90.00.00</v>
      </c>
      <c r="H463" s="51" t="s">
        <v>59</v>
      </c>
      <c r="I463" s="194" t="str">
        <f t="shared" si="71"/>
        <v>S</v>
      </c>
      <c r="J463" s="261">
        <f t="shared" si="80"/>
        <v>3</v>
      </c>
      <c r="K463" s="137" t="s">
        <v>57</v>
      </c>
      <c r="M463" s="69" t="str">
        <f t="shared" si="74"/>
        <v>3.3.90.00.00</v>
      </c>
      <c r="N463" s="69" t="str">
        <f t="shared" si="75"/>
        <v>33900000</v>
      </c>
      <c r="O463" s="69" t="b">
        <f t="shared" si="76"/>
        <v>1</v>
      </c>
      <c r="P463" s="186" t="str">
        <f t="shared" si="72"/>
        <v>33900000</v>
      </c>
      <c r="R463" s="409" t="str">
        <f t="shared" si="77"/>
        <v>S</v>
      </c>
      <c r="S463" s="6" t="b">
        <f t="shared" si="78"/>
        <v>1</v>
      </c>
      <c r="U463" s="69" t="str">
        <f t="shared" si="79"/>
        <v>3.3.90.00.00 - APLICAÇÕES DIRETAS</v>
      </c>
    </row>
    <row r="464" spans="1:21" x14ac:dyDescent="0.25">
      <c r="B464" s="380" t="s">
        <v>213</v>
      </c>
      <c r="C464" s="318" t="s">
        <v>213</v>
      </c>
      <c r="D464" s="318" t="s">
        <v>214</v>
      </c>
      <c r="E464" s="318" t="s">
        <v>218</v>
      </c>
      <c r="F464" s="318" t="s">
        <v>264</v>
      </c>
      <c r="G464" s="341" t="str">
        <f t="shared" si="73"/>
        <v>3.3.90.04.00</v>
      </c>
      <c r="H464" s="46" t="s">
        <v>58</v>
      </c>
      <c r="I464" s="196" t="str">
        <f t="shared" si="71"/>
        <v>A</v>
      </c>
      <c r="J464" s="263">
        <f t="shared" si="80"/>
        <v>4</v>
      </c>
      <c r="K464" s="465" t="s">
        <v>53</v>
      </c>
      <c r="M464" s="69" t="str">
        <f t="shared" si="74"/>
        <v>3.3.90.04.00</v>
      </c>
      <c r="N464" s="69" t="str">
        <f t="shared" si="75"/>
        <v>33900400</v>
      </c>
      <c r="O464" s="69" t="b">
        <f t="shared" si="76"/>
        <v>1</v>
      </c>
      <c r="P464" s="186" t="str">
        <f t="shared" si="72"/>
        <v>33900400</v>
      </c>
      <c r="R464" s="407" t="str">
        <f t="shared" si="77"/>
        <v>A</v>
      </c>
      <c r="S464" s="2" t="b">
        <f t="shared" si="78"/>
        <v>1</v>
      </c>
      <c r="U464" s="69" t="str">
        <f t="shared" si="79"/>
        <v>3.3.90.04.00 - CONTRATAÇÃO POR TEMPO DETERMINADO</v>
      </c>
    </row>
    <row r="465" spans="1:21" s="6" customFormat="1" x14ac:dyDescent="0.25">
      <c r="A465" s="158"/>
      <c r="B465" s="384" t="s">
        <v>213</v>
      </c>
      <c r="C465" s="322" t="s">
        <v>213</v>
      </c>
      <c r="D465" s="322" t="s">
        <v>214</v>
      </c>
      <c r="E465" s="322" t="s">
        <v>220</v>
      </c>
      <c r="F465" s="322" t="s">
        <v>264</v>
      </c>
      <c r="G465" s="346" t="str">
        <f t="shared" si="73"/>
        <v>3.3.90.06.00</v>
      </c>
      <c r="H465" s="56" t="s">
        <v>135</v>
      </c>
      <c r="I465" s="203" t="str">
        <f t="shared" si="71"/>
        <v>S</v>
      </c>
      <c r="J465" s="270">
        <f t="shared" si="80"/>
        <v>4</v>
      </c>
      <c r="K465" s="469" t="s">
        <v>60</v>
      </c>
      <c r="M465" s="69" t="str">
        <f t="shared" si="74"/>
        <v>3.3.90.06.00</v>
      </c>
      <c r="N465" s="69" t="str">
        <f t="shared" si="75"/>
        <v>33900600</v>
      </c>
      <c r="O465" s="69" t="b">
        <f t="shared" si="76"/>
        <v>1</v>
      </c>
      <c r="P465" s="186" t="str">
        <f t="shared" si="72"/>
        <v>33900600</v>
      </c>
      <c r="R465" s="409" t="str">
        <f t="shared" si="77"/>
        <v>S</v>
      </c>
      <c r="S465" s="6" t="b">
        <f t="shared" si="78"/>
        <v>1</v>
      </c>
      <c r="U465" s="69" t="str">
        <f t="shared" si="79"/>
        <v>3.3.90.06.00 - BENEFÍCIO MENSAL AO DEFICIENTE E AO IDOSO</v>
      </c>
    </row>
    <row r="466" spans="1:21" x14ac:dyDescent="0.25">
      <c r="B466" s="188" t="s">
        <v>213</v>
      </c>
      <c r="C466" s="189" t="s">
        <v>213</v>
      </c>
      <c r="D466" s="189" t="s">
        <v>214</v>
      </c>
      <c r="E466" s="189" t="s">
        <v>220</v>
      </c>
      <c r="F466" s="189" t="s">
        <v>251</v>
      </c>
      <c r="G466" s="347" t="str">
        <f t="shared" si="73"/>
        <v>3.3.90.06.01</v>
      </c>
      <c r="H466" s="61" t="s">
        <v>675</v>
      </c>
      <c r="I466" s="202" t="str">
        <f t="shared" si="71"/>
        <v>A</v>
      </c>
      <c r="J466" s="269">
        <f t="shared" si="80"/>
        <v>5</v>
      </c>
      <c r="K466" s="470" t="s">
        <v>61</v>
      </c>
      <c r="M466" s="69" t="str">
        <f t="shared" si="74"/>
        <v>3.3.90.06.01</v>
      </c>
      <c r="N466" s="69" t="str">
        <f t="shared" si="75"/>
        <v>33900601</v>
      </c>
      <c r="O466" s="69" t="b">
        <f t="shared" si="76"/>
        <v>1</v>
      </c>
      <c r="P466" s="186" t="str">
        <f t="shared" si="72"/>
        <v>33900601</v>
      </c>
      <c r="R466" s="407" t="str">
        <f t="shared" si="77"/>
        <v>A</v>
      </c>
      <c r="S466" s="2" t="b">
        <f t="shared" si="78"/>
        <v>1</v>
      </c>
      <c r="U466" s="69" t="str">
        <f t="shared" si="79"/>
        <v>3.3.90.06.01 - BENEFÍCIO AO DEFICIENTE</v>
      </c>
    </row>
    <row r="467" spans="1:21" x14ac:dyDescent="0.25">
      <c r="B467" s="188" t="s">
        <v>213</v>
      </c>
      <c r="C467" s="189" t="s">
        <v>213</v>
      </c>
      <c r="D467" s="189" t="s">
        <v>214</v>
      </c>
      <c r="E467" s="189" t="s">
        <v>220</v>
      </c>
      <c r="F467" s="189" t="s">
        <v>216</v>
      </c>
      <c r="G467" s="347" t="str">
        <f t="shared" si="73"/>
        <v>3.3.90.06.02</v>
      </c>
      <c r="H467" s="61" t="s">
        <v>676</v>
      </c>
      <c r="I467" s="202" t="str">
        <f t="shared" si="71"/>
        <v>A</v>
      </c>
      <c r="J467" s="269">
        <f t="shared" si="80"/>
        <v>5</v>
      </c>
      <c r="K467" s="470" t="s">
        <v>61</v>
      </c>
      <c r="M467" s="69" t="str">
        <f t="shared" si="74"/>
        <v>3.3.90.06.02</v>
      </c>
      <c r="N467" s="69" t="str">
        <f t="shared" si="75"/>
        <v>33900602</v>
      </c>
      <c r="O467" s="69" t="b">
        <f t="shared" si="76"/>
        <v>1</v>
      </c>
      <c r="P467" s="186" t="str">
        <f t="shared" si="72"/>
        <v>33900602</v>
      </c>
      <c r="R467" s="407" t="str">
        <f t="shared" si="77"/>
        <v>A</v>
      </c>
      <c r="S467" s="2" t="b">
        <f t="shared" si="78"/>
        <v>1</v>
      </c>
      <c r="U467" s="69" t="str">
        <f t="shared" si="79"/>
        <v>3.3.90.06.02 - BENEFÍCIO AO IDOSO</v>
      </c>
    </row>
    <row r="468" spans="1:21" x14ac:dyDescent="0.25">
      <c r="B468" s="188" t="s">
        <v>213</v>
      </c>
      <c r="C468" s="189" t="s">
        <v>213</v>
      </c>
      <c r="D468" s="189" t="s">
        <v>214</v>
      </c>
      <c r="E468" s="189" t="s">
        <v>220</v>
      </c>
      <c r="F468" s="189" t="s">
        <v>217</v>
      </c>
      <c r="G468" s="347" t="str">
        <f t="shared" si="73"/>
        <v>3.3.90.06.03</v>
      </c>
      <c r="H468" s="61" t="s">
        <v>677</v>
      </c>
      <c r="I468" s="202" t="str">
        <f t="shared" ref="I468:I531" si="81">IF(J468&lt;J469,"S","A")</f>
        <v>A</v>
      </c>
      <c r="J468" s="269">
        <f t="shared" si="80"/>
        <v>5</v>
      </c>
      <c r="K468" s="470" t="s">
        <v>61</v>
      </c>
      <c r="M468" s="69" t="str">
        <f t="shared" si="74"/>
        <v>3.3.90.06.03</v>
      </c>
      <c r="N468" s="69" t="str">
        <f t="shared" si="75"/>
        <v>33900603</v>
      </c>
      <c r="O468" s="69" t="b">
        <f t="shared" si="76"/>
        <v>1</v>
      </c>
      <c r="P468" s="186" t="str">
        <f t="shared" si="72"/>
        <v>33900603</v>
      </c>
      <c r="R468" s="407" t="str">
        <f t="shared" si="77"/>
        <v>A</v>
      </c>
      <c r="S468" s="2" t="b">
        <f t="shared" si="78"/>
        <v>1</v>
      </c>
      <c r="U468" s="69" t="str">
        <f t="shared" si="79"/>
        <v>3.3.90.06.03 - RENDA MENSAL VITALÍCIA - INVALIDEZ</v>
      </c>
    </row>
    <row r="469" spans="1:21" x14ac:dyDescent="0.25">
      <c r="B469" s="188" t="s">
        <v>213</v>
      </c>
      <c r="C469" s="189" t="s">
        <v>213</v>
      </c>
      <c r="D469" s="189" t="s">
        <v>214</v>
      </c>
      <c r="E469" s="189" t="s">
        <v>220</v>
      </c>
      <c r="F469" s="189" t="s">
        <v>218</v>
      </c>
      <c r="G469" s="347" t="str">
        <f t="shared" si="73"/>
        <v>3.3.90.06.04</v>
      </c>
      <c r="H469" s="61" t="s">
        <v>678</v>
      </c>
      <c r="I469" s="202" t="str">
        <f t="shared" si="81"/>
        <v>A</v>
      </c>
      <c r="J469" s="269">
        <f t="shared" si="80"/>
        <v>5</v>
      </c>
      <c r="K469" s="470" t="s">
        <v>61</v>
      </c>
      <c r="M469" s="69" t="str">
        <f t="shared" si="74"/>
        <v>3.3.90.06.04</v>
      </c>
      <c r="N469" s="69" t="str">
        <f t="shared" si="75"/>
        <v>33900604</v>
      </c>
      <c r="O469" s="69" t="b">
        <f t="shared" si="76"/>
        <v>1</v>
      </c>
      <c r="P469" s="186" t="str">
        <f t="shared" si="72"/>
        <v>33900604</v>
      </c>
      <c r="R469" s="407" t="str">
        <f t="shared" si="77"/>
        <v>A</v>
      </c>
      <c r="S469" s="2" t="b">
        <f t="shared" si="78"/>
        <v>1</v>
      </c>
      <c r="U469" s="69" t="str">
        <f t="shared" si="79"/>
        <v>3.3.90.06.04 - RENDA MENSAL VITALÍCIA - IDADE</v>
      </c>
    </row>
    <row r="470" spans="1:21" x14ac:dyDescent="0.25">
      <c r="B470" s="188" t="s">
        <v>213</v>
      </c>
      <c r="C470" s="189" t="s">
        <v>213</v>
      </c>
      <c r="D470" s="189" t="s">
        <v>214</v>
      </c>
      <c r="E470" s="189" t="s">
        <v>220</v>
      </c>
      <c r="F470" s="189" t="s">
        <v>219</v>
      </c>
      <c r="G470" s="347" t="str">
        <f t="shared" si="73"/>
        <v>3.3.90.06.05</v>
      </c>
      <c r="H470" s="61" t="s">
        <v>136</v>
      </c>
      <c r="I470" s="202" t="str">
        <f t="shared" si="81"/>
        <v>A</v>
      </c>
      <c r="J470" s="269">
        <f t="shared" si="80"/>
        <v>5</v>
      </c>
      <c r="K470" s="470" t="s">
        <v>61</v>
      </c>
      <c r="M470" s="69" t="str">
        <f t="shared" si="74"/>
        <v>3.3.90.06.05</v>
      </c>
      <c r="N470" s="69" t="str">
        <f t="shared" si="75"/>
        <v>33900605</v>
      </c>
      <c r="O470" s="69" t="b">
        <f t="shared" si="76"/>
        <v>1</v>
      </c>
      <c r="P470" s="186" t="str">
        <f t="shared" si="72"/>
        <v>33900605</v>
      </c>
      <c r="R470" s="407" t="str">
        <f t="shared" si="77"/>
        <v>A</v>
      </c>
      <c r="S470" s="2" t="b">
        <f t="shared" si="78"/>
        <v>1</v>
      </c>
      <c r="U470" s="69" t="str">
        <f t="shared" si="79"/>
        <v>3.3.90.06.05 - AUXILIO COM DESLOC.P/EXAME FORA DO DOMICILIO</v>
      </c>
    </row>
    <row r="471" spans="1:21" x14ac:dyDescent="0.25">
      <c r="B471" s="188" t="s">
        <v>213</v>
      </c>
      <c r="C471" s="189" t="s">
        <v>213</v>
      </c>
      <c r="D471" s="189" t="s">
        <v>214</v>
      </c>
      <c r="E471" s="189" t="s">
        <v>220</v>
      </c>
      <c r="F471" s="189" t="s">
        <v>270</v>
      </c>
      <c r="G471" s="347" t="str">
        <f t="shared" si="73"/>
        <v>3.3.90.06.99</v>
      </c>
      <c r="H471" s="61" t="s">
        <v>679</v>
      </c>
      <c r="I471" s="202" t="str">
        <f t="shared" si="81"/>
        <v>A</v>
      </c>
      <c r="J471" s="269">
        <f t="shared" si="80"/>
        <v>5</v>
      </c>
      <c r="K471" s="470" t="s">
        <v>61</v>
      </c>
      <c r="M471" s="69" t="str">
        <f t="shared" si="74"/>
        <v>3.3.90.06.99</v>
      </c>
      <c r="N471" s="69" t="str">
        <f t="shared" si="75"/>
        <v>33900699</v>
      </c>
      <c r="O471" s="69" t="b">
        <f t="shared" si="76"/>
        <v>1</v>
      </c>
      <c r="P471" s="186" t="str">
        <f t="shared" si="72"/>
        <v>33900699</v>
      </c>
      <c r="R471" s="407" t="str">
        <f t="shared" si="77"/>
        <v>A</v>
      </c>
      <c r="S471" s="2" t="b">
        <f t="shared" si="78"/>
        <v>1</v>
      </c>
      <c r="U471" s="69" t="str">
        <f t="shared" si="79"/>
        <v>3.3.90.06.99 - OUTROS BENEFÍCIOS AO DEFICIENTE E AO IDOSO</v>
      </c>
    </row>
    <row r="472" spans="1:21" s="6" customFormat="1" x14ac:dyDescent="0.25">
      <c r="A472" s="158"/>
      <c r="B472" s="384" t="s">
        <v>213</v>
      </c>
      <c r="C472" s="322" t="s">
        <v>213</v>
      </c>
      <c r="D472" s="322" t="s">
        <v>214</v>
      </c>
      <c r="E472" s="322" t="s">
        <v>222</v>
      </c>
      <c r="F472" s="322" t="s">
        <v>264</v>
      </c>
      <c r="G472" s="346" t="str">
        <f t="shared" si="73"/>
        <v>3.3.90.08.00</v>
      </c>
      <c r="H472" s="56" t="s">
        <v>574</v>
      </c>
      <c r="I472" s="203" t="str">
        <f t="shared" si="81"/>
        <v>S</v>
      </c>
      <c r="J472" s="270">
        <f t="shared" si="80"/>
        <v>4</v>
      </c>
      <c r="K472" s="469" t="s">
        <v>60</v>
      </c>
      <c r="M472" s="69" t="str">
        <f t="shared" si="74"/>
        <v>3.3.90.08.00</v>
      </c>
      <c r="N472" s="69" t="str">
        <f t="shared" si="75"/>
        <v>33900800</v>
      </c>
      <c r="O472" s="69" t="b">
        <f t="shared" si="76"/>
        <v>1</v>
      </c>
      <c r="P472" s="186" t="str">
        <f t="shared" si="72"/>
        <v>33900800</v>
      </c>
      <c r="R472" s="409" t="str">
        <f t="shared" si="77"/>
        <v>S</v>
      </c>
      <c r="S472" s="6" t="b">
        <f t="shared" si="78"/>
        <v>1</v>
      </c>
      <c r="U472" s="69" t="str">
        <f t="shared" si="79"/>
        <v>3.3.90.08.00 - OUTROS BENEFÍCIOS ASSISTENCIAIS DO SERVIDOR E DO MILITAR</v>
      </c>
    </row>
    <row r="473" spans="1:21" x14ac:dyDescent="0.25">
      <c r="B473" s="188" t="s">
        <v>213</v>
      </c>
      <c r="C473" s="189" t="s">
        <v>213</v>
      </c>
      <c r="D473" s="189" t="s">
        <v>214</v>
      </c>
      <c r="E473" s="189" t="s">
        <v>222</v>
      </c>
      <c r="F473" s="189" t="s">
        <v>251</v>
      </c>
      <c r="G473" s="347" t="str">
        <f t="shared" si="73"/>
        <v>3.3.90.08.01</v>
      </c>
      <c r="H473" s="61" t="s">
        <v>137</v>
      </c>
      <c r="I473" s="202" t="str">
        <f t="shared" si="81"/>
        <v>A</v>
      </c>
      <c r="J473" s="269">
        <f t="shared" si="80"/>
        <v>5</v>
      </c>
      <c r="K473" s="470" t="s">
        <v>61</v>
      </c>
      <c r="M473" s="69" t="str">
        <f t="shared" si="74"/>
        <v>3.3.90.08.01</v>
      </c>
      <c r="N473" s="69" t="str">
        <f t="shared" si="75"/>
        <v>33900801</v>
      </c>
      <c r="O473" s="69" t="b">
        <f t="shared" si="76"/>
        <v>1</v>
      </c>
      <c r="P473" s="186" t="str">
        <f t="shared" si="72"/>
        <v>33900801</v>
      </c>
      <c r="R473" s="407" t="str">
        <f t="shared" si="77"/>
        <v>A</v>
      </c>
      <c r="S473" s="2" t="b">
        <f t="shared" si="78"/>
        <v>1</v>
      </c>
      <c r="U473" s="69" t="str">
        <f t="shared" si="79"/>
        <v>3.3.90.08.01 - AUXILIO-FUNERAL</v>
      </c>
    </row>
    <row r="474" spans="1:21" x14ac:dyDescent="0.25">
      <c r="B474" s="188" t="s">
        <v>213</v>
      </c>
      <c r="C474" s="189" t="s">
        <v>213</v>
      </c>
      <c r="D474" s="189" t="s">
        <v>214</v>
      </c>
      <c r="E474" s="189" t="s">
        <v>222</v>
      </c>
      <c r="F474" s="189" t="s">
        <v>219</v>
      </c>
      <c r="G474" s="347" t="str">
        <f t="shared" si="73"/>
        <v>3.3.90.08.05</v>
      </c>
      <c r="H474" s="61" t="s">
        <v>138</v>
      </c>
      <c r="I474" s="202" t="str">
        <f t="shared" si="81"/>
        <v>A</v>
      </c>
      <c r="J474" s="269">
        <f t="shared" si="80"/>
        <v>5</v>
      </c>
      <c r="K474" s="470" t="s">
        <v>61</v>
      </c>
      <c r="M474" s="69" t="str">
        <f t="shared" si="74"/>
        <v>3.3.90.08.05</v>
      </c>
      <c r="N474" s="69" t="str">
        <f t="shared" si="75"/>
        <v>33900805</v>
      </c>
      <c r="O474" s="69" t="b">
        <f t="shared" si="76"/>
        <v>1</v>
      </c>
      <c r="P474" s="186" t="str">
        <f t="shared" si="72"/>
        <v>33900805</v>
      </c>
      <c r="R474" s="407" t="str">
        <f t="shared" si="77"/>
        <v>A</v>
      </c>
      <c r="S474" s="2" t="b">
        <f t="shared" si="78"/>
        <v>1</v>
      </c>
      <c r="U474" s="69" t="str">
        <f t="shared" si="79"/>
        <v>3.3.90.08.05 - AUXILIO NATALIDADE</v>
      </c>
    </row>
    <row r="475" spans="1:21" x14ac:dyDescent="0.25">
      <c r="B475" s="188" t="s">
        <v>213</v>
      </c>
      <c r="C475" s="189" t="s">
        <v>213</v>
      </c>
      <c r="D475" s="189" t="s">
        <v>214</v>
      </c>
      <c r="E475" s="189" t="s">
        <v>222</v>
      </c>
      <c r="F475" s="189" t="s">
        <v>252</v>
      </c>
      <c r="G475" s="347" t="str">
        <f t="shared" si="73"/>
        <v>3.3.90.08.09</v>
      </c>
      <c r="H475" s="61" t="s">
        <v>680</v>
      </c>
      <c r="I475" s="202" t="str">
        <f t="shared" si="81"/>
        <v>A</v>
      </c>
      <c r="J475" s="269">
        <f t="shared" si="80"/>
        <v>5</v>
      </c>
      <c r="K475" s="470" t="s">
        <v>61</v>
      </c>
      <c r="M475" s="69" t="str">
        <f t="shared" si="74"/>
        <v>3.3.90.08.09</v>
      </c>
      <c r="N475" s="69" t="str">
        <f t="shared" si="75"/>
        <v>33900809</v>
      </c>
      <c r="O475" s="69" t="b">
        <f t="shared" si="76"/>
        <v>1</v>
      </c>
      <c r="P475" s="186" t="str">
        <f t="shared" si="72"/>
        <v>33900809</v>
      </c>
      <c r="R475" s="407" t="str">
        <f t="shared" si="77"/>
        <v>A</v>
      </c>
      <c r="S475" s="2" t="b">
        <f t="shared" si="78"/>
        <v>1</v>
      </c>
      <c r="U475" s="69" t="str">
        <f t="shared" si="79"/>
        <v>3.3.90.08.09 - AUXILIO CRECHE</v>
      </c>
    </row>
    <row r="476" spans="1:21" x14ac:dyDescent="0.25">
      <c r="B476" s="188" t="s">
        <v>213</v>
      </c>
      <c r="C476" s="189" t="s">
        <v>213</v>
      </c>
      <c r="D476" s="189" t="s">
        <v>214</v>
      </c>
      <c r="E476" s="189" t="s">
        <v>222</v>
      </c>
      <c r="F476" s="189" t="s">
        <v>253</v>
      </c>
      <c r="G476" s="347" t="str">
        <f t="shared" si="73"/>
        <v>3.3.90.08.11</v>
      </c>
      <c r="H476" s="61" t="s">
        <v>139</v>
      </c>
      <c r="I476" s="202" t="str">
        <f t="shared" si="81"/>
        <v>A</v>
      </c>
      <c r="J476" s="269">
        <f t="shared" si="80"/>
        <v>5</v>
      </c>
      <c r="K476" s="470" t="s">
        <v>61</v>
      </c>
      <c r="M476" s="69" t="str">
        <f t="shared" si="74"/>
        <v>3.3.90.08.11</v>
      </c>
      <c r="N476" s="69" t="str">
        <f t="shared" si="75"/>
        <v>33900811</v>
      </c>
      <c r="O476" s="69" t="b">
        <f t="shared" si="76"/>
        <v>1</v>
      </c>
      <c r="P476" s="186" t="str">
        <f t="shared" si="72"/>
        <v>33900811</v>
      </c>
      <c r="R476" s="407" t="str">
        <f t="shared" si="77"/>
        <v>A</v>
      </c>
      <c r="S476" s="2" t="b">
        <f t="shared" si="78"/>
        <v>1</v>
      </c>
      <c r="U476" s="69" t="str">
        <f t="shared" si="79"/>
        <v>3.3.90.08.11 - AUXILIO-SAUDE</v>
      </c>
    </row>
    <row r="477" spans="1:21" x14ac:dyDescent="0.25">
      <c r="B477" s="188" t="s">
        <v>213</v>
      </c>
      <c r="C477" s="189" t="s">
        <v>213</v>
      </c>
      <c r="D477" s="189" t="s">
        <v>214</v>
      </c>
      <c r="E477" s="189" t="s">
        <v>222</v>
      </c>
      <c r="F477" s="189" t="s">
        <v>224</v>
      </c>
      <c r="G477" s="347" t="str">
        <f t="shared" si="73"/>
        <v>3.3.90.08.13</v>
      </c>
      <c r="H477" s="61" t="s">
        <v>140</v>
      </c>
      <c r="I477" s="202" t="str">
        <f t="shared" si="81"/>
        <v>A</v>
      </c>
      <c r="J477" s="269">
        <f t="shared" si="80"/>
        <v>5</v>
      </c>
      <c r="K477" s="470" t="s">
        <v>61</v>
      </c>
      <c r="M477" s="69" t="str">
        <f t="shared" si="74"/>
        <v>3.3.90.08.13</v>
      </c>
      <c r="N477" s="69" t="str">
        <f t="shared" si="75"/>
        <v>33900813</v>
      </c>
      <c r="O477" s="69" t="b">
        <f t="shared" si="76"/>
        <v>1</v>
      </c>
      <c r="P477" s="186" t="str">
        <f t="shared" si="72"/>
        <v>33900813</v>
      </c>
      <c r="R477" s="407" t="str">
        <f t="shared" si="77"/>
        <v>A</v>
      </c>
      <c r="S477" s="2" t="b">
        <f t="shared" si="78"/>
        <v>1</v>
      </c>
      <c r="U477" s="69" t="str">
        <f t="shared" si="79"/>
        <v>3.3.90.08.13 - AUXILIO-FAMILIAR - NO EXTERIOR</v>
      </c>
    </row>
    <row r="478" spans="1:21" x14ac:dyDescent="0.25">
      <c r="B478" s="188" t="s">
        <v>213</v>
      </c>
      <c r="C478" s="189" t="s">
        <v>213</v>
      </c>
      <c r="D478" s="189" t="s">
        <v>214</v>
      </c>
      <c r="E478" s="189" t="s">
        <v>222</v>
      </c>
      <c r="F478" s="189" t="s">
        <v>254</v>
      </c>
      <c r="G478" s="347" t="str">
        <f t="shared" si="73"/>
        <v>3.3.90.08.14</v>
      </c>
      <c r="H478" s="61" t="s">
        <v>141</v>
      </c>
      <c r="I478" s="202" t="str">
        <f t="shared" si="81"/>
        <v>A</v>
      </c>
      <c r="J478" s="269">
        <f t="shared" si="80"/>
        <v>5</v>
      </c>
      <c r="K478" s="470" t="s">
        <v>61</v>
      </c>
      <c r="M478" s="69" t="str">
        <f t="shared" si="74"/>
        <v>3.3.90.08.14</v>
      </c>
      <c r="N478" s="69" t="str">
        <f t="shared" si="75"/>
        <v>33900814</v>
      </c>
      <c r="O478" s="69" t="b">
        <f t="shared" si="76"/>
        <v>1</v>
      </c>
      <c r="P478" s="186" t="str">
        <f t="shared" si="72"/>
        <v>33900814</v>
      </c>
      <c r="R478" s="407" t="str">
        <f t="shared" si="77"/>
        <v>A</v>
      </c>
      <c r="S478" s="2" t="b">
        <f t="shared" si="78"/>
        <v>1</v>
      </c>
      <c r="U478" s="69" t="str">
        <f t="shared" si="79"/>
        <v>3.3.90.08.14 - AUXILIO DEFICIENTE</v>
      </c>
    </row>
    <row r="479" spans="1:21" x14ac:dyDescent="0.25">
      <c r="B479" s="188" t="s">
        <v>213</v>
      </c>
      <c r="C479" s="189" t="s">
        <v>213</v>
      </c>
      <c r="D479" s="189" t="s">
        <v>214</v>
      </c>
      <c r="E479" s="189" t="s">
        <v>222</v>
      </c>
      <c r="F479" s="189" t="s">
        <v>225</v>
      </c>
      <c r="G479" s="347" t="str">
        <f t="shared" si="73"/>
        <v>3.3.90.08.15</v>
      </c>
      <c r="H479" s="61" t="s">
        <v>142</v>
      </c>
      <c r="I479" s="202" t="str">
        <f t="shared" si="81"/>
        <v>A</v>
      </c>
      <c r="J479" s="269">
        <f t="shared" si="80"/>
        <v>5</v>
      </c>
      <c r="K479" s="470" t="s">
        <v>61</v>
      </c>
      <c r="M479" s="69" t="str">
        <f t="shared" si="74"/>
        <v>3.3.90.08.15</v>
      </c>
      <c r="N479" s="69" t="str">
        <f t="shared" si="75"/>
        <v>33900815</v>
      </c>
      <c r="O479" s="69" t="b">
        <f t="shared" si="76"/>
        <v>1</v>
      </c>
      <c r="P479" s="186" t="str">
        <f t="shared" si="72"/>
        <v>33900815</v>
      </c>
      <c r="R479" s="407" t="str">
        <f t="shared" si="77"/>
        <v>A</v>
      </c>
      <c r="S479" s="2" t="b">
        <f t="shared" si="78"/>
        <v>1</v>
      </c>
      <c r="U479" s="69" t="str">
        <f t="shared" si="79"/>
        <v>3.3.90.08.15 - AUXILIO ESCOLA</v>
      </c>
    </row>
    <row r="480" spans="1:21" x14ac:dyDescent="0.25">
      <c r="B480" s="188" t="s">
        <v>213</v>
      </c>
      <c r="C480" s="189" t="s">
        <v>213</v>
      </c>
      <c r="D480" s="189" t="s">
        <v>214</v>
      </c>
      <c r="E480" s="189" t="s">
        <v>222</v>
      </c>
      <c r="F480" s="189" t="s">
        <v>246</v>
      </c>
      <c r="G480" s="347" t="str">
        <f t="shared" si="73"/>
        <v>3.3.90.08.46</v>
      </c>
      <c r="H480" s="61" t="s">
        <v>681</v>
      </c>
      <c r="I480" s="202" t="str">
        <f t="shared" si="81"/>
        <v>A</v>
      </c>
      <c r="J480" s="269">
        <f t="shared" si="80"/>
        <v>5</v>
      </c>
      <c r="K480" s="470" t="s">
        <v>61</v>
      </c>
      <c r="M480" s="69" t="str">
        <f t="shared" si="74"/>
        <v>3.3.90.08.46</v>
      </c>
      <c r="N480" s="69" t="str">
        <f t="shared" si="75"/>
        <v>33900846</v>
      </c>
      <c r="O480" s="69" t="b">
        <f t="shared" si="76"/>
        <v>1</v>
      </c>
      <c r="P480" s="186" t="str">
        <f t="shared" si="72"/>
        <v>33900846</v>
      </c>
      <c r="R480" s="407" t="str">
        <f t="shared" si="77"/>
        <v>A</v>
      </c>
      <c r="S480" s="2" t="b">
        <f t="shared" si="78"/>
        <v>1</v>
      </c>
      <c r="U480" s="69" t="str">
        <f t="shared" si="79"/>
        <v>3.3.90.08.46 - AUXILIO ODONTOLÓGICO</v>
      </c>
    </row>
    <row r="481" spans="1:21" x14ac:dyDescent="0.25">
      <c r="B481" s="188" t="s">
        <v>213</v>
      </c>
      <c r="C481" s="189" t="s">
        <v>213</v>
      </c>
      <c r="D481" s="189" t="s">
        <v>214</v>
      </c>
      <c r="E481" s="189" t="s">
        <v>222</v>
      </c>
      <c r="F481" s="189" t="s">
        <v>247</v>
      </c>
      <c r="G481" s="347" t="str">
        <f t="shared" si="73"/>
        <v>3.3.90.08.47</v>
      </c>
      <c r="H481" s="61" t="s">
        <v>682</v>
      </c>
      <c r="I481" s="202" t="str">
        <f t="shared" si="81"/>
        <v>A</v>
      </c>
      <c r="J481" s="269">
        <f t="shared" si="80"/>
        <v>5</v>
      </c>
      <c r="K481" s="470" t="s">
        <v>61</v>
      </c>
      <c r="M481" s="69" t="str">
        <f t="shared" si="74"/>
        <v>3.3.90.08.47</v>
      </c>
      <c r="N481" s="69" t="str">
        <f t="shared" si="75"/>
        <v>33900847</v>
      </c>
      <c r="O481" s="69" t="b">
        <f t="shared" si="76"/>
        <v>1</v>
      </c>
      <c r="P481" s="186" t="str">
        <f t="shared" si="72"/>
        <v>33900847</v>
      </c>
      <c r="R481" s="407" t="str">
        <f t="shared" si="77"/>
        <v>A</v>
      </c>
      <c r="S481" s="2" t="b">
        <f t="shared" si="78"/>
        <v>1</v>
      </c>
      <c r="U481" s="69" t="str">
        <f t="shared" si="79"/>
        <v>3.3.90.08.47 - AUXILIO OFTALMOLÓGICO</v>
      </c>
    </row>
    <row r="482" spans="1:21" x14ac:dyDescent="0.25">
      <c r="B482" s="188" t="s">
        <v>213</v>
      </c>
      <c r="C482" s="189" t="s">
        <v>213</v>
      </c>
      <c r="D482" s="189" t="s">
        <v>214</v>
      </c>
      <c r="E482" s="189" t="s">
        <v>222</v>
      </c>
      <c r="F482" s="189" t="s">
        <v>248</v>
      </c>
      <c r="G482" s="347" t="str">
        <f t="shared" si="73"/>
        <v>3.3.90.08.48</v>
      </c>
      <c r="H482" s="61" t="s">
        <v>143</v>
      </c>
      <c r="I482" s="202" t="str">
        <f t="shared" si="81"/>
        <v>A</v>
      </c>
      <c r="J482" s="269">
        <f t="shared" si="80"/>
        <v>5</v>
      </c>
      <c r="K482" s="470" t="s">
        <v>61</v>
      </c>
      <c r="M482" s="69" t="str">
        <f t="shared" si="74"/>
        <v>3.3.90.08.48</v>
      </c>
      <c r="N482" s="69" t="str">
        <f t="shared" si="75"/>
        <v>33900848</v>
      </c>
      <c r="O482" s="69" t="b">
        <f t="shared" si="76"/>
        <v>1</v>
      </c>
      <c r="P482" s="186" t="str">
        <f t="shared" si="72"/>
        <v>33900848</v>
      </c>
      <c r="R482" s="407" t="str">
        <f t="shared" si="77"/>
        <v>A</v>
      </c>
      <c r="S482" s="2" t="b">
        <f t="shared" si="78"/>
        <v>1</v>
      </c>
      <c r="U482" s="69" t="str">
        <f t="shared" si="79"/>
        <v>3.3.90.08.48 - AUXILIO MEDICAMENTO</v>
      </c>
    </row>
    <row r="483" spans="1:21" x14ac:dyDescent="0.25">
      <c r="B483" s="188" t="s">
        <v>213</v>
      </c>
      <c r="C483" s="189" t="s">
        <v>213</v>
      </c>
      <c r="D483" s="189" t="s">
        <v>214</v>
      </c>
      <c r="E483" s="189" t="s">
        <v>222</v>
      </c>
      <c r="F483" s="189" t="s">
        <v>273</v>
      </c>
      <c r="G483" s="347" t="str">
        <f t="shared" si="73"/>
        <v>3.3.90.08.53</v>
      </c>
      <c r="H483" s="61" t="s">
        <v>144</v>
      </c>
      <c r="I483" s="202" t="str">
        <f t="shared" si="81"/>
        <v>A</v>
      </c>
      <c r="J483" s="269">
        <f t="shared" si="80"/>
        <v>5</v>
      </c>
      <c r="K483" s="470" t="s">
        <v>61</v>
      </c>
      <c r="M483" s="69" t="str">
        <f t="shared" si="74"/>
        <v>3.3.90.08.53</v>
      </c>
      <c r="N483" s="69" t="str">
        <f t="shared" si="75"/>
        <v>33900853</v>
      </c>
      <c r="O483" s="69" t="b">
        <f t="shared" si="76"/>
        <v>1</v>
      </c>
      <c r="P483" s="186" t="str">
        <f t="shared" si="72"/>
        <v>33900853</v>
      </c>
      <c r="R483" s="407" t="str">
        <f t="shared" si="77"/>
        <v>A</v>
      </c>
      <c r="S483" s="2" t="b">
        <f t="shared" si="78"/>
        <v>1</v>
      </c>
      <c r="U483" s="69" t="str">
        <f t="shared" si="79"/>
        <v>3.3.90.08.53 - AUXILIO-RECLUSAO</v>
      </c>
    </row>
    <row r="484" spans="1:21" x14ac:dyDescent="0.25">
      <c r="B484" s="188" t="s">
        <v>213</v>
      </c>
      <c r="C484" s="189" t="s">
        <v>213</v>
      </c>
      <c r="D484" s="189" t="s">
        <v>214</v>
      </c>
      <c r="E484" s="189" t="s">
        <v>222</v>
      </c>
      <c r="F484" s="189" t="s">
        <v>275</v>
      </c>
      <c r="G484" s="347" t="str">
        <f t="shared" si="73"/>
        <v>3.3.90.08.56</v>
      </c>
      <c r="H484" s="61" t="s">
        <v>683</v>
      </c>
      <c r="I484" s="202" t="str">
        <f t="shared" si="81"/>
        <v>A</v>
      </c>
      <c r="J484" s="269">
        <f t="shared" si="80"/>
        <v>5</v>
      </c>
      <c r="K484" s="470" t="s">
        <v>61</v>
      </c>
      <c r="M484" s="69" t="str">
        <f t="shared" si="74"/>
        <v>3.3.90.08.56</v>
      </c>
      <c r="N484" s="69" t="str">
        <f t="shared" si="75"/>
        <v>33900856</v>
      </c>
      <c r="O484" s="69" t="b">
        <f t="shared" si="76"/>
        <v>1</v>
      </c>
      <c r="P484" s="186" t="str">
        <f t="shared" si="72"/>
        <v>33900856</v>
      </c>
      <c r="R484" s="407" t="str">
        <f t="shared" si="77"/>
        <v>A</v>
      </c>
      <c r="S484" s="2" t="b">
        <f t="shared" si="78"/>
        <v>1</v>
      </c>
      <c r="U484" s="69" t="str">
        <f t="shared" si="79"/>
        <v>3.3.90.08.56 - SALÁRIO FAMILIA</v>
      </c>
    </row>
    <row r="485" spans="1:21" x14ac:dyDescent="0.25">
      <c r="B485" s="188" t="s">
        <v>213</v>
      </c>
      <c r="C485" s="189" t="s">
        <v>213</v>
      </c>
      <c r="D485" s="189" t="s">
        <v>214</v>
      </c>
      <c r="E485" s="189" t="s">
        <v>222</v>
      </c>
      <c r="F485" s="189" t="s">
        <v>270</v>
      </c>
      <c r="G485" s="347" t="str">
        <f t="shared" si="73"/>
        <v>3.3.90.08.99</v>
      </c>
      <c r="H485" s="61" t="s">
        <v>684</v>
      </c>
      <c r="I485" s="202" t="str">
        <f t="shared" si="81"/>
        <v>A</v>
      </c>
      <c r="J485" s="269">
        <f t="shared" si="80"/>
        <v>5</v>
      </c>
      <c r="K485" s="470" t="s">
        <v>61</v>
      </c>
      <c r="M485" s="69" t="str">
        <f t="shared" si="74"/>
        <v>3.3.90.08.99</v>
      </c>
      <c r="N485" s="69" t="str">
        <f t="shared" si="75"/>
        <v>33900899</v>
      </c>
      <c r="O485" s="69" t="b">
        <f t="shared" si="76"/>
        <v>1</v>
      </c>
      <c r="P485" s="186" t="str">
        <f t="shared" si="72"/>
        <v>33900899</v>
      </c>
      <c r="R485" s="407" t="str">
        <f t="shared" si="77"/>
        <v>A</v>
      </c>
      <c r="S485" s="2" t="b">
        <f t="shared" si="78"/>
        <v>1</v>
      </c>
      <c r="U485" s="69" t="str">
        <f t="shared" si="79"/>
        <v>3.3.90.08.99 - OUTROS BENEFÍCIOS ASSISTENCIAIS</v>
      </c>
    </row>
    <row r="486" spans="1:21" s="6" customFormat="1" x14ac:dyDescent="0.25">
      <c r="A486" s="158"/>
      <c r="B486" s="384" t="s">
        <v>213</v>
      </c>
      <c r="C486" s="322" t="s">
        <v>213</v>
      </c>
      <c r="D486" s="322" t="s">
        <v>214</v>
      </c>
      <c r="E486" s="322" t="s">
        <v>261</v>
      </c>
      <c r="F486" s="322" t="s">
        <v>264</v>
      </c>
      <c r="G486" s="346" t="str">
        <f t="shared" si="73"/>
        <v>3.3.90.10.00</v>
      </c>
      <c r="H486" s="56" t="s">
        <v>173</v>
      </c>
      <c r="I486" s="203" t="str">
        <f t="shared" si="81"/>
        <v>S</v>
      </c>
      <c r="J486" s="270">
        <f t="shared" si="80"/>
        <v>4</v>
      </c>
      <c r="K486" s="469" t="s">
        <v>60</v>
      </c>
      <c r="M486" s="69" t="str">
        <f t="shared" si="74"/>
        <v>3.3.90.10.00</v>
      </c>
      <c r="N486" s="69" t="str">
        <f t="shared" si="75"/>
        <v>33901000</v>
      </c>
      <c r="O486" s="69" t="b">
        <f t="shared" si="76"/>
        <v>1</v>
      </c>
      <c r="P486" s="186" t="str">
        <f t="shared" si="72"/>
        <v>33901000</v>
      </c>
      <c r="R486" s="409" t="str">
        <f t="shared" si="77"/>
        <v>S</v>
      </c>
      <c r="S486" s="6" t="b">
        <f t="shared" si="78"/>
        <v>1</v>
      </c>
      <c r="U486" s="69" t="str">
        <f t="shared" si="79"/>
        <v>3.3.90.10.00 - SEGURO DESEMPREGO E ABONO SALARIAL</v>
      </c>
    </row>
    <row r="487" spans="1:21" x14ac:dyDescent="0.25">
      <c r="B487" s="188" t="s">
        <v>213</v>
      </c>
      <c r="C487" s="189" t="s">
        <v>213</v>
      </c>
      <c r="D487" s="189" t="s">
        <v>214</v>
      </c>
      <c r="E487" s="189" t="s">
        <v>261</v>
      </c>
      <c r="F487" s="189" t="s">
        <v>251</v>
      </c>
      <c r="G487" s="347" t="str">
        <f t="shared" si="73"/>
        <v>3.3.90.10.01</v>
      </c>
      <c r="H487" s="61" t="s">
        <v>145</v>
      </c>
      <c r="I487" s="202" t="str">
        <f t="shared" si="81"/>
        <v>A</v>
      </c>
      <c r="J487" s="269">
        <f t="shared" si="80"/>
        <v>5</v>
      </c>
      <c r="K487" s="470" t="s">
        <v>61</v>
      </c>
      <c r="M487" s="69" t="str">
        <f t="shared" si="74"/>
        <v>3.3.90.10.01</v>
      </c>
      <c r="N487" s="69" t="str">
        <f t="shared" si="75"/>
        <v>33901001</v>
      </c>
      <c r="O487" s="69" t="b">
        <f t="shared" si="76"/>
        <v>1</v>
      </c>
      <c r="P487" s="186" t="str">
        <f t="shared" si="72"/>
        <v>33901001</v>
      </c>
      <c r="R487" s="407" t="str">
        <f t="shared" si="77"/>
        <v>A</v>
      </c>
      <c r="S487" s="2" t="b">
        <f t="shared" si="78"/>
        <v>1</v>
      </c>
      <c r="U487" s="69" t="str">
        <f t="shared" si="79"/>
        <v>3.3.90.10.01 - SEGURO DESEMPREGO - FAT</v>
      </c>
    </row>
    <row r="488" spans="1:21" x14ac:dyDescent="0.25">
      <c r="B488" s="188" t="s">
        <v>213</v>
      </c>
      <c r="C488" s="189" t="s">
        <v>213</v>
      </c>
      <c r="D488" s="189" t="s">
        <v>214</v>
      </c>
      <c r="E488" s="189" t="s">
        <v>261</v>
      </c>
      <c r="F488" s="189" t="s">
        <v>222</v>
      </c>
      <c r="G488" s="347" t="str">
        <f t="shared" si="73"/>
        <v>3.3.90.10.08</v>
      </c>
      <c r="H488" s="61" t="s">
        <v>146</v>
      </c>
      <c r="I488" s="202" t="str">
        <f t="shared" si="81"/>
        <v>A</v>
      </c>
      <c r="J488" s="269">
        <f t="shared" si="80"/>
        <v>5</v>
      </c>
      <c r="K488" s="470" t="s">
        <v>61</v>
      </c>
      <c r="M488" s="69" t="str">
        <f t="shared" si="74"/>
        <v>3.3.90.10.08</v>
      </c>
      <c r="N488" s="69" t="str">
        <f t="shared" si="75"/>
        <v>33901008</v>
      </c>
      <c r="O488" s="69" t="b">
        <f t="shared" si="76"/>
        <v>1</v>
      </c>
      <c r="P488" s="186" t="str">
        <f t="shared" si="72"/>
        <v>33901008</v>
      </c>
      <c r="R488" s="407" t="str">
        <f t="shared" si="77"/>
        <v>A</v>
      </c>
      <c r="S488" s="2" t="b">
        <f t="shared" si="78"/>
        <v>1</v>
      </c>
      <c r="U488" s="69" t="str">
        <f t="shared" si="79"/>
        <v>3.3.90.10.08 - ABONO SALARIAL - PIS/PASEP - FAT</v>
      </c>
    </row>
    <row r="489" spans="1:21" x14ac:dyDescent="0.25">
      <c r="B489" s="188" t="s">
        <v>213</v>
      </c>
      <c r="C489" s="189" t="s">
        <v>213</v>
      </c>
      <c r="D489" s="189" t="s">
        <v>214</v>
      </c>
      <c r="E489" s="189" t="s">
        <v>261</v>
      </c>
      <c r="F489" s="189" t="s">
        <v>270</v>
      </c>
      <c r="G489" s="347" t="str">
        <f t="shared" si="73"/>
        <v>3.3.90.10.99</v>
      </c>
      <c r="H489" s="61" t="s">
        <v>685</v>
      </c>
      <c r="I489" s="202" t="str">
        <f t="shared" si="81"/>
        <v>A</v>
      </c>
      <c r="J489" s="269">
        <f t="shared" si="80"/>
        <v>5</v>
      </c>
      <c r="K489" s="470" t="s">
        <v>61</v>
      </c>
      <c r="M489" s="69" t="str">
        <f t="shared" si="74"/>
        <v>3.3.90.10.99</v>
      </c>
      <c r="N489" s="69" t="str">
        <f t="shared" si="75"/>
        <v>33901099</v>
      </c>
      <c r="O489" s="69" t="b">
        <f t="shared" si="76"/>
        <v>1</v>
      </c>
      <c r="P489" s="186" t="str">
        <f t="shared" si="72"/>
        <v>33901099</v>
      </c>
      <c r="R489" s="407" t="str">
        <f t="shared" si="77"/>
        <v>A</v>
      </c>
      <c r="S489" s="2" t="b">
        <f t="shared" si="78"/>
        <v>1</v>
      </c>
      <c r="U489" s="69" t="str">
        <f t="shared" si="79"/>
        <v>3.3.90.10.99 - OUTROS BENEFÍCIOS DE NATUREZA SOCIAL.</v>
      </c>
    </row>
    <row r="490" spans="1:21" x14ac:dyDescent="0.25">
      <c r="B490" s="380" t="s">
        <v>213</v>
      </c>
      <c r="C490" s="318" t="s">
        <v>213</v>
      </c>
      <c r="D490" s="318" t="s">
        <v>214</v>
      </c>
      <c r="E490" s="318" t="s">
        <v>254</v>
      </c>
      <c r="F490" s="318" t="s">
        <v>264</v>
      </c>
      <c r="G490" s="341" t="str">
        <f t="shared" si="73"/>
        <v>3.3.90.14.00</v>
      </c>
      <c r="H490" s="46" t="s">
        <v>131</v>
      </c>
      <c r="I490" s="196" t="str">
        <f t="shared" si="81"/>
        <v>A</v>
      </c>
      <c r="J490" s="263">
        <f t="shared" si="80"/>
        <v>4</v>
      </c>
      <c r="K490" s="465" t="s">
        <v>53</v>
      </c>
      <c r="M490" s="69" t="str">
        <f t="shared" si="74"/>
        <v>3.3.90.14.00</v>
      </c>
      <c r="N490" s="69" t="str">
        <f t="shared" si="75"/>
        <v>33901400</v>
      </c>
      <c r="O490" s="69" t="b">
        <f t="shared" si="76"/>
        <v>1</v>
      </c>
      <c r="P490" s="186" t="str">
        <f t="shared" si="72"/>
        <v>33901400</v>
      </c>
      <c r="R490" s="407" t="str">
        <f t="shared" si="77"/>
        <v>A</v>
      </c>
      <c r="S490" s="2" t="b">
        <f t="shared" si="78"/>
        <v>1</v>
      </c>
      <c r="U490" s="69" t="str">
        <f t="shared" si="79"/>
        <v>3.3.90.14.00 - DIÁRIAS - CIVIL</v>
      </c>
    </row>
    <row r="491" spans="1:21" x14ac:dyDescent="0.25">
      <c r="B491" s="380" t="s">
        <v>213</v>
      </c>
      <c r="C491" s="318" t="s">
        <v>213</v>
      </c>
      <c r="D491" s="318" t="s">
        <v>214</v>
      </c>
      <c r="E491" s="318" t="s">
        <v>225</v>
      </c>
      <c r="F491" s="318" t="s">
        <v>264</v>
      </c>
      <c r="G491" s="341" t="str">
        <f t="shared" si="73"/>
        <v>3.3.90.15.00</v>
      </c>
      <c r="H491" s="46" t="s">
        <v>147</v>
      </c>
      <c r="I491" s="196" t="str">
        <f t="shared" si="81"/>
        <v>A</v>
      </c>
      <c r="J491" s="263">
        <f t="shared" si="80"/>
        <v>4</v>
      </c>
      <c r="K491" s="465" t="s">
        <v>53</v>
      </c>
      <c r="M491" s="69" t="str">
        <f t="shared" si="74"/>
        <v>3.3.90.15.00</v>
      </c>
      <c r="N491" s="69" t="str">
        <f t="shared" si="75"/>
        <v>33901500</v>
      </c>
      <c r="O491" s="69" t="b">
        <f t="shared" si="76"/>
        <v>1</v>
      </c>
      <c r="P491" s="186" t="str">
        <f t="shared" si="72"/>
        <v>33901500</v>
      </c>
      <c r="R491" s="407" t="str">
        <f t="shared" si="77"/>
        <v>A</v>
      </c>
      <c r="S491" s="2" t="b">
        <f t="shared" si="78"/>
        <v>1</v>
      </c>
      <c r="U491" s="69" t="str">
        <f t="shared" si="79"/>
        <v>3.3.90.15.00 - DIÁRIAS - MILITAR</v>
      </c>
    </row>
    <row r="492" spans="1:21" x14ac:dyDescent="0.25">
      <c r="B492" s="380" t="s">
        <v>213</v>
      </c>
      <c r="C492" s="318" t="s">
        <v>213</v>
      </c>
      <c r="D492" s="318" t="s">
        <v>214</v>
      </c>
      <c r="E492" s="318" t="s">
        <v>226</v>
      </c>
      <c r="F492" s="318" t="s">
        <v>264</v>
      </c>
      <c r="G492" s="341" t="str">
        <f t="shared" si="73"/>
        <v>3.3.90.18.00</v>
      </c>
      <c r="H492" s="46" t="s">
        <v>148</v>
      </c>
      <c r="I492" s="196" t="str">
        <f t="shared" si="81"/>
        <v>A</v>
      </c>
      <c r="J492" s="263">
        <f t="shared" si="80"/>
        <v>4</v>
      </c>
      <c r="K492" s="465" t="s">
        <v>53</v>
      </c>
      <c r="M492" s="69" t="str">
        <f t="shared" si="74"/>
        <v>3.3.90.18.00</v>
      </c>
      <c r="N492" s="69" t="str">
        <f t="shared" si="75"/>
        <v>33901800</v>
      </c>
      <c r="O492" s="69" t="b">
        <f t="shared" si="76"/>
        <v>1</v>
      </c>
      <c r="P492" s="186" t="str">
        <f t="shared" si="72"/>
        <v>33901800</v>
      </c>
      <c r="R492" s="407" t="str">
        <f t="shared" si="77"/>
        <v>A</v>
      </c>
      <c r="S492" s="2" t="b">
        <f t="shared" si="78"/>
        <v>1</v>
      </c>
      <c r="U492" s="69" t="str">
        <f t="shared" si="79"/>
        <v>3.3.90.18.00 - AUXÍLIO FINANCEIRO A ESTUDANTES</v>
      </c>
    </row>
    <row r="493" spans="1:21" x14ac:dyDescent="0.25">
      <c r="B493" s="380" t="s">
        <v>213</v>
      </c>
      <c r="C493" s="318" t="s">
        <v>213</v>
      </c>
      <c r="D493" s="318" t="s">
        <v>214</v>
      </c>
      <c r="E493" s="318" t="s">
        <v>227</v>
      </c>
      <c r="F493" s="318" t="s">
        <v>264</v>
      </c>
      <c r="G493" s="341" t="str">
        <f t="shared" si="73"/>
        <v>3.3.90.19.00</v>
      </c>
      <c r="H493" s="46" t="s">
        <v>149</v>
      </c>
      <c r="I493" s="196" t="str">
        <f t="shared" si="81"/>
        <v>A</v>
      </c>
      <c r="J493" s="263">
        <f t="shared" si="80"/>
        <v>4</v>
      </c>
      <c r="K493" s="465" t="s">
        <v>53</v>
      </c>
      <c r="M493" s="69" t="str">
        <f t="shared" si="74"/>
        <v>3.3.90.19.00</v>
      </c>
      <c r="N493" s="69" t="str">
        <f t="shared" si="75"/>
        <v>33901900</v>
      </c>
      <c r="O493" s="69" t="b">
        <f t="shared" si="76"/>
        <v>1</v>
      </c>
      <c r="P493" s="186" t="str">
        <f t="shared" si="72"/>
        <v>33901900</v>
      </c>
      <c r="R493" s="407" t="str">
        <f t="shared" si="77"/>
        <v>A</v>
      </c>
      <c r="S493" s="2" t="b">
        <f t="shared" si="78"/>
        <v>1</v>
      </c>
      <c r="U493" s="69" t="str">
        <f t="shared" si="79"/>
        <v>3.3.90.19.00 - AUXÍLIO-FARDAMENTO</v>
      </c>
    </row>
    <row r="494" spans="1:21" x14ac:dyDescent="0.25">
      <c r="B494" s="380" t="s">
        <v>213</v>
      </c>
      <c r="C494" s="318" t="s">
        <v>213</v>
      </c>
      <c r="D494" s="318" t="s">
        <v>214</v>
      </c>
      <c r="E494" s="318" t="s">
        <v>256</v>
      </c>
      <c r="F494" s="318" t="s">
        <v>264</v>
      </c>
      <c r="G494" s="341" t="str">
        <f t="shared" si="73"/>
        <v>3.3.90.20.00</v>
      </c>
      <c r="H494" s="46" t="s">
        <v>150</v>
      </c>
      <c r="I494" s="196" t="str">
        <f t="shared" si="81"/>
        <v>A</v>
      </c>
      <c r="J494" s="263">
        <f t="shared" si="80"/>
        <v>4</v>
      </c>
      <c r="K494" s="465" t="s">
        <v>53</v>
      </c>
      <c r="M494" s="69" t="str">
        <f t="shared" si="74"/>
        <v>3.3.90.20.00</v>
      </c>
      <c r="N494" s="69" t="str">
        <f t="shared" si="75"/>
        <v>33902000</v>
      </c>
      <c r="O494" s="69" t="b">
        <f t="shared" si="76"/>
        <v>1</v>
      </c>
      <c r="P494" s="186" t="str">
        <f t="shared" si="72"/>
        <v>33902000</v>
      </c>
      <c r="R494" s="407" t="str">
        <f t="shared" si="77"/>
        <v>A</v>
      </c>
      <c r="S494" s="2" t="b">
        <f t="shared" si="78"/>
        <v>1</v>
      </c>
      <c r="U494" s="69" t="str">
        <f t="shared" si="79"/>
        <v>3.3.90.20.00 - AUXÍLIO FINANCEIRO A PESQUISADORES</v>
      </c>
    </row>
    <row r="495" spans="1:21" x14ac:dyDescent="0.25">
      <c r="B495" s="380" t="s">
        <v>213</v>
      </c>
      <c r="C495" s="318" t="s">
        <v>213</v>
      </c>
      <c r="D495" s="318" t="s">
        <v>214</v>
      </c>
      <c r="E495" s="318" t="s">
        <v>230</v>
      </c>
      <c r="F495" s="318" t="s">
        <v>264</v>
      </c>
      <c r="G495" s="341" t="str">
        <f t="shared" si="73"/>
        <v>3.3.90.27.00</v>
      </c>
      <c r="H495" s="46" t="s">
        <v>151</v>
      </c>
      <c r="I495" s="196" t="str">
        <f t="shared" si="81"/>
        <v>A</v>
      </c>
      <c r="J495" s="263">
        <f t="shared" si="80"/>
        <v>4</v>
      </c>
      <c r="K495" s="465" t="s">
        <v>53</v>
      </c>
      <c r="M495" s="69" t="str">
        <f t="shared" si="74"/>
        <v>3.3.90.27.00</v>
      </c>
      <c r="N495" s="69" t="str">
        <f t="shared" si="75"/>
        <v>33902700</v>
      </c>
      <c r="O495" s="69" t="b">
        <f t="shared" si="76"/>
        <v>1</v>
      </c>
      <c r="P495" s="186" t="str">
        <f t="shared" si="72"/>
        <v>33902700</v>
      </c>
      <c r="R495" s="407" t="str">
        <f t="shared" si="77"/>
        <v>A</v>
      </c>
      <c r="S495" s="2" t="b">
        <f t="shared" si="78"/>
        <v>1</v>
      </c>
      <c r="U495" s="69" t="str">
        <f t="shared" si="79"/>
        <v>3.3.90.27.00 - ENCARGOS PELA HONRA DE AVAIS, GARANTIAS, SEGUROS E SIMILARES</v>
      </c>
    </row>
    <row r="496" spans="1:21" x14ac:dyDescent="0.25">
      <c r="B496" s="380" t="s">
        <v>213</v>
      </c>
      <c r="C496" s="318" t="s">
        <v>213</v>
      </c>
      <c r="D496" s="318" t="s">
        <v>214</v>
      </c>
      <c r="E496" s="318" t="s">
        <v>260</v>
      </c>
      <c r="F496" s="318" t="s">
        <v>264</v>
      </c>
      <c r="G496" s="341" t="str">
        <f t="shared" si="73"/>
        <v>3.3.90.28.00</v>
      </c>
      <c r="H496" s="46" t="s">
        <v>152</v>
      </c>
      <c r="I496" s="196" t="str">
        <f t="shared" si="81"/>
        <v>A</v>
      </c>
      <c r="J496" s="263">
        <f t="shared" si="80"/>
        <v>4</v>
      </c>
      <c r="K496" s="465" t="s">
        <v>53</v>
      </c>
      <c r="M496" s="69" t="str">
        <f t="shared" si="74"/>
        <v>3.3.90.28.00</v>
      </c>
      <c r="N496" s="69" t="str">
        <f t="shared" si="75"/>
        <v>33902800</v>
      </c>
      <c r="O496" s="69" t="b">
        <f t="shared" si="76"/>
        <v>1</v>
      </c>
      <c r="P496" s="186" t="str">
        <f t="shared" ref="P496:P559" si="82">TRIM(SUBSTITUTE(TEXT(G496,"00000000"),".",""))</f>
        <v>33902800</v>
      </c>
      <c r="R496" s="407" t="str">
        <f t="shared" si="77"/>
        <v>A</v>
      </c>
      <c r="S496" s="2" t="b">
        <f t="shared" si="78"/>
        <v>1</v>
      </c>
      <c r="U496" s="69" t="str">
        <f t="shared" si="79"/>
        <v>3.3.90.28.00 - REMUNERAÇÃO DE COTAS DE FUNDOS AUTÁRQUICOS</v>
      </c>
    </row>
    <row r="497" spans="1:21" x14ac:dyDescent="0.25">
      <c r="B497" s="380" t="s">
        <v>213</v>
      </c>
      <c r="C497" s="318" t="s">
        <v>213</v>
      </c>
      <c r="D497" s="318" t="s">
        <v>214</v>
      </c>
      <c r="E497" s="318" t="s">
        <v>237</v>
      </c>
      <c r="F497" s="318" t="s">
        <v>264</v>
      </c>
      <c r="G497" s="341" t="str">
        <f t="shared" si="73"/>
        <v>3.3.90.29.00</v>
      </c>
      <c r="H497" s="46" t="s">
        <v>686</v>
      </c>
      <c r="I497" s="196" t="str">
        <f t="shared" si="81"/>
        <v>A</v>
      </c>
      <c r="J497" s="263">
        <f t="shared" si="80"/>
        <v>4</v>
      </c>
      <c r="K497" s="465" t="s">
        <v>53</v>
      </c>
      <c r="M497" s="69" t="str">
        <f t="shared" si="74"/>
        <v>3.3.90.29.00</v>
      </c>
      <c r="N497" s="69" t="str">
        <f t="shared" si="75"/>
        <v>33902900</v>
      </c>
      <c r="O497" s="69" t="b">
        <f t="shared" si="76"/>
        <v>1</v>
      </c>
      <c r="P497" s="186" t="str">
        <f t="shared" si="82"/>
        <v>33902900</v>
      </c>
      <c r="R497" s="407" t="str">
        <f t="shared" si="77"/>
        <v>A</v>
      </c>
      <c r="S497" s="2" t="b">
        <f t="shared" si="78"/>
        <v>1</v>
      </c>
      <c r="U497" s="69" t="str">
        <f t="shared" si="79"/>
        <v>3.3.90.29.00 - DISTRIBUIÇÃO DE RESULTADO DE EMPRESAS ESTATAIS DEPENDENTES</v>
      </c>
    </row>
    <row r="498" spans="1:21" s="6" customFormat="1" x14ac:dyDescent="0.25">
      <c r="A498" s="158"/>
      <c r="B498" s="384" t="s">
        <v>213</v>
      </c>
      <c r="C498" s="322" t="s">
        <v>213</v>
      </c>
      <c r="D498" s="322" t="s">
        <v>214</v>
      </c>
      <c r="E498" s="322" t="s">
        <v>215</v>
      </c>
      <c r="F498" s="322" t="s">
        <v>264</v>
      </c>
      <c r="G498" s="346" t="str">
        <f t="shared" si="73"/>
        <v>3.3.90.30.00</v>
      </c>
      <c r="H498" s="56" t="s">
        <v>3</v>
      </c>
      <c r="I498" s="203" t="str">
        <f t="shared" si="81"/>
        <v>S</v>
      </c>
      <c r="J498" s="270">
        <f t="shared" si="80"/>
        <v>4</v>
      </c>
      <c r="K498" s="469" t="s">
        <v>60</v>
      </c>
      <c r="M498" s="69" t="str">
        <f t="shared" si="74"/>
        <v>3.3.90.30.00</v>
      </c>
      <c r="N498" s="69" t="str">
        <f t="shared" si="75"/>
        <v>33903000</v>
      </c>
      <c r="O498" s="69" t="b">
        <f t="shared" si="76"/>
        <v>1</v>
      </c>
      <c r="P498" s="186" t="str">
        <f t="shared" si="82"/>
        <v>33903000</v>
      </c>
      <c r="R498" s="409" t="str">
        <f t="shared" si="77"/>
        <v>S</v>
      </c>
      <c r="S498" s="6" t="b">
        <f t="shared" si="78"/>
        <v>1</v>
      </c>
      <c r="U498" s="69" t="str">
        <f t="shared" si="79"/>
        <v>3.3.90.30.00 - MATERIAL DE CONSUMO</v>
      </c>
    </row>
    <row r="499" spans="1:21" x14ac:dyDescent="0.25">
      <c r="B499" s="188" t="s">
        <v>213</v>
      </c>
      <c r="C499" s="189" t="s">
        <v>213</v>
      </c>
      <c r="D499" s="189" t="s">
        <v>214</v>
      </c>
      <c r="E499" s="189" t="s">
        <v>215</v>
      </c>
      <c r="F499" s="189" t="s">
        <v>251</v>
      </c>
      <c r="G499" s="347" t="str">
        <f t="shared" si="73"/>
        <v>3.3.90.30.01</v>
      </c>
      <c r="H499" s="61" t="s">
        <v>153</v>
      </c>
      <c r="I499" s="202" t="str">
        <f t="shared" si="81"/>
        <v>A</v>
      </c>
      <c r="J499" s="269">
        <f t="shared" si="80"/>
        <v>5</v>
      </c>
      <c r="K499" s="470" t="s">
        <v>61</v>
      </c>
      <c r="M499" s="69" t="str">
        <f t="shared" si="74"/>
        <v>3.3.90.30.01</v>
      </c>
      <c r="N499" s="69" t="str">
        <f t="shared" si="75"/>
        <v>33903001</v>
      </c>
      <c r="O499" s="69" t="b">
        <f t="shared" si="76"/>
        <v>1</v>
      </c>
      <c r="P499" s="186" t="str">
        <f t="shared" si="82"/>
        <v>33903001</v>
      </c>
      <c r="R499" s="407" t="str">
        <f t="shared" si="77"/>
        <v>A</v>
      </c>
      <c r="S499" s="2" t="b">
        <f t="shared" si="78"/>
        <v>1</v>
      </c>
      <c r="U499" s="69" t="str">
        <f t="shared" si="79"/>
        <v>3.3.90.30.01 - COMBUSTÍVEIS E LUBRIFICANTES AUTOMOTIVOS</v>
      </c>
    </row>
    <row r="500" spans="1:21" s="11" customFormat="1" x14ac:dyDescent="0.25">
      <c r="A500" s="157"/>
      <c r="B500" s="136" t="s">
        <v>213</v>
      </c>
      <c r="C500" s="94" t="s">
        <v>213</v>
      </c>
      <c r="D500" s="94" t="s">
        <v>214</v>
      </c>
      <c r="E500" s="94" t="s">
        <v>215</v>
      </c>
      <c r="F500" s="94" t="s">
        <v>216</v>
      </c>
      <c r="G500" s="350" t="str">
        <f t="shared" si="73"/>
        <v>3.3.90.30.02</v>
      </c>
      <c r="H500" s="97" t="s">
        <v>357</v>
      </c>
      <c r="I500" s="207" t="str">
        <f t="shared" si="81"/>
        <v>A</v>
      </c>
      <c r="J500" s="273">
        <f t="shared" si="80"/>
        <v>5</v>
      </c>
      <c r="K500" s="474" t="s">
        <v>61</v>
      </c>
      <c r="M500" s="69" t="str">
        <f t="shared" si="74"/>
        <v>3.3.90.30.02</v>
      </c>
      <c r="N500" s="69" t="str">
        <f t="shared" si="75"/>
        <v>33903002</v>
      </c>
      <c r="O500" s="69" t="b">
        <f t="shared" si="76"/>
        <v>1</v>
      </c>
      <c r="P500" s="186" t="str">
        <f t="shared" si="82"/>
        <v>33903002</v>
      </c>
      <c r="R500" s="407" t="str">
        <f t="shared" si="77"/>
        <v>A</v>
      </c>
      <c r="S500" s="11" t="b">
        <f t="shared" si="78"/>
        <v>1</v>
      </c>
      <c r="U500" s="69" t="str">
        <f t="shared" si="79"/>
        <v>3.3.90.30.02 - COMBUSTÍVEIS E LUBRIFICANTES DE AVIAÇÃO</v>
      </c>
    </row>
    <row r="501" spans="1:21" s="11" customFormat="1" x14ac:dyDescent="0.25">
      <c r="A501" s="157"/>
      <c r="B501" s="136" t="s">
        <v>213</v>
      </c>
      <c r="C501" s="94" t="s">
        <v>213</v>
      </c>
      <c r="D501" s="94" t="s">
        <v>214</v>
      </c>
      <c r="E501" s="94" t="s">
        <v>215</v>
      </c>
      <c r="F501" s="94" t="s">
        <v>217</v>
      </c>
      <c r="G501" s="350" t="str">
        <f t="shared" si="73"/>
        <v>3.3.90.30.03</v>
      </c>
      <c r="H501" s="97" t="s">
        <v>358</v>
      </c>
      <c r="I501" s="207" t="str">
        <f t="shared" si="81"/>
        <v>A</v>
      </c>
      <c r="J501" s="273">
        <f t="shared" si="80"/>
        <v>5</v>
      </c>
      <c r="K501" s="474" t="s">
        <v>61</v>
      </c>
      <c r="M501" s="69" t="str">
        <f t="shared" si="74"/>
        <v>3.3.90.30.03</v>
      </c>
      <c r="N501" s="69" t="str">
        <f t="shared" si="75"/>
        <v>33903003</v>
      </c>
      <c r="O501" s="69" t="b">
        <f t="shared" si="76"/>
        <v>1</v>
      </c>
      <c r="P501" s="186" t="str">
        <f t="shared" si="82"/>
        <v>33903003</v>
      </c>
      <c r="R501" s="407" t="str">
        <f t="shared" si="77"/>
        <v>A</v>
      </c>
      <c r="S501" s="11" t="b">
        <f t="shared" si="78"/>
        <v>1</v>
      </c>
      <c r="U501" s="69" t="str">
        <f t="shared" si="79"/>
        <v>3.3.90.30.03 - COMBUSTÍVEIS E LUBRIFICANTES PARA OUTRAS FINALIDADES</v>
      </c>
    </row>
    <row r="502" spans="1:21" s="11" customFormat="1" x14ac:dyDescent="0.25">
      <c r="A502" s="157"/>
      <c r="B502" s="136" t="s">
        <v>213</v>
      </c>
      <c r="C502" s="94" t="s">
        <v>213</v>
      </c>
      <c r="D502" s="94" t="s">
        <v>214</v>
      </c>
      <c r="E502" s="94" t="s">
        <v>215</v>
      </c>
      <c r="F502" s="94" t="s">
        <v>218</v>
      </c>
      <c r="G502" s="350" t="str">
        <f t="shared" si="73"/>
        <v>3.3.90.30.04</v>
      </c>
      <c r="H502" s="97" t="s">
        <v>359</v>
      </c>
      <c r="I502" s="207" t="str">
        <f t="shared" si="81"/>
        <v>A</v>
      </c>
      <c r="J502" s="273">
        <f t="shared" si="80"/>
        <v>5</v>
      </c>
      <c r="K502" s="474" t="s">
        <v>61</v>
      </c>
      <c r="M502" s="69" t="str">
        <f t="shared" si="74"/>
        <v>3.3.90.30.04</v>
      </c>
      <c r="N502" s="69" t="str">
        <f t="shared" si="75"/>
        <v>33903004</v>
      </c>
      <c r="O502" s="69" t="b">
        <f t="shared" si="76"/>
        <v>1</v>
      </c>
      <c r="P502" s="186" t="str">
        <f t="shared" si="82"/>
        <v>33903004</v>
      </c>
      <c r="R502" s="407" t="str">
        <f t="shared" si="77"/>
        <v>A</v>
      </c>
      <c r="S502" s="11" t="b">
        <f t="shared" si="78"/>
        <v>1</v>
      </c>
      <c r="U502" s="69" t="str">
        <f t="shared" si="79"/>
        <v>3.3.90.30.04 - GÁS ENGARRAFADO</v>
      </c>
    </row>
    <row r="503" spans="1:21" s="11" customFormat="1" x14ac:dyDescent="0.25">
      <c r="A503" s="157"/>
      <c r="B503" s="136" t="s">
        <v>213</v>
      </c>
      <c r="C503" s="94" t="s">
        <v>213</v>
      </c>
      <c r="D503" s="94" t="s">
        <v>214</v>
      </c>
      <c r="E503" s="94" t="s">
        <v>215</v>
      </c>
      <c r="F503" s="94" t="s">
        <v>219</v>
      </c>
      <c r="G503" s="350" t="str">
        <f t="shared" si="73"/>
        <v>3.3.90.30.05</v>
      </c>
      <c r="H503" s="97" t="s">
        <v>360</v>
      </c>
      <c r="I503" s="207" t="str">
        <f t="shared" si="81"/>
        <v>A</v>
      </c>
      <c r="J503" s="273">
        <f t="shared" si="80"/>
        <v>5</v>
      </c>
      <c r="K503" s="474" t="s">
        <v>61</v>
      </c>
      <c r="M503" s="69" t="str">
        <f t="shared" si="74"/>
        <v>3.3.90.30.05</v>
      </c>
      <c r="N503" s="69" t="str">
        <f t="shared" si="75"/>
        <v>33903005</v>
      </c>
      <c r="O503" s="69" t="b">
        <f t="shared" si="76"/>
        <v>1</v>
      </c>
      <c r="P503" s="186" t="str">
        <f t="shared" si="82"/>
        <v>33903005</v>
      </c>
      <c r="R503" s="407" t="str">
        <f t="shared" si="77"/>
        <v>A</v>
      </c>
      <c r="S503" s="11" t="b">
        <f t="shared" si="78"/>
        <v>1</v>
      </c>
      <c r="U503" s="69" t="str">
        <f t="shared" si="79"/>
        <v>3.3.90.30.05 - EXPLOSIVOS E MUNIÇÕES</v>
      </c>
    </row>
    <row r="504" spans="1:21" s="11" customFormat="1" x14ac:dyDescent="0.25">
      <c r="A504" s="157"/>
      <c r="B504" s="136" t="s">
        <v>213</v>
      </c>
      <c r="C504" s="94" t="s">
        <v>213</v>
      </c>
      <c r="D504" s="94" t="s">
        <v>214</v>
      </c>
      <c r="E504" s="94" t="s">
        <v>215</v>
      </c>
      <c r="F504" s="94" t="s">
        <v>220</v>
      </c>
      <c r="G504" s="350" t="str">
        <f t="shared" si="73"/>
        <v>3.3.90.30.06</v>
      </c>
      <c r="H504" s="97" t="s">
        <v>361</v>
      </c>
      <c r="I504" s="207" t="str">
        <f t="shared" si="81"/>
        <v>A</v>
      </c>
      <c r="J504" s="273">
        <f t="shared" si="80"/>
        <v>5</v>
      </c>
      <c r="K504" s="474" t="s">
        <v>61</v>
      </c>
      <c r="M504" s="69" t="str">
        <f t="shared" si="74"/>
        <v>3.3.90.30.06</v>
      </c>
      <c r="N504" s="69" t="str">
        <f t="shared" si="75"/>
        <v>33903006</v>
      </c>
      <c r="O504" s="69" t="b">
        <f t="shared" si="76"/>
        <v>1</v>
      </c>
      <c r="P504" s="186" t="str">
        <f t="shared" si="82"/>
        <v>33903006</v>
      </c>
      <c r="R504" s="407" t="str">
        <f t="shared" si="77"/>
        <v>A</v>
      </c>
      <c r="S504" s="11" t="b">
        <f t="shared" si="78"/>
        <v>1</v>
      </c>
      <c r="U504" s="69" t="str">
        <f t="shared" si="79"/>
        <v>3.3.90.30.06 - ALIMENTOS PARA ANIMAIS</v>
      </c>
    </row>
    <row r="505" spans="1:21" s="11" customFormat="1" x14ac:dyDescent="0.25">
      <c r="A505" s="157"/>
      <c r="B505" s="136" t="s">
        <v>213</v>
      </c>
      <c r="C505" s="94" t="s">
        <v>213</v>
      </c>
      <c r="D505" s="94" t="s">
        <v>214</v>
      </c>
      <c r="E505" s="94" t="s">
        <v>215</v>
      </c>
      <c r="F505" s="94" t="s">
        <v>221</v>
      </c>
      <c r="G505" s="350" t="str">
        <f t="shared" si="73"/>
        <v>3.3.90.30.07</v>
      </c>
      <c r="H505" s="97" t="s">
        <v>362</v>
      </c>
      <c r="I505" s="207" t="str">
        <f t="shared" si="81"/>
        <v>A</v>
      </c>
      <c r="J505" s="273">
        <f t="shared" si="80"/>
        <v>5</v>
      </c>
      <c r="K505" s="474" t="s">
        <v>61</v>
      </c>
      <c r="M505" s="69" t="str">
        <f t="shared" si="74"/>
        <v>3.3.90.30.07</v>
      </c>
      <c r="N505" s="69" t="str">
        <f t="shared" si="75"/>
        <v>33903007</v>
      </c>
      <c r="O505" s="69" t="b">
        <f t="shared" si="76"/>
        <v>1</v>
      </c>
      <c r="P505" s="186" t="str">
        <f t="shared" si="82"/>
        <v>33903007</v>
      </c>
      <c r="R505" s="407" t="str">
        <f t="shared" si="77"/>
        <v>A</v>
      </c>
      <c r="S505" s="11" t="b">
        <f t="shared" si="78"/>
        <v>1</v>
      </c>
      <c r="U505" s="69" t="str">
        <f t="shared" si="79"/>
        <v>3.3.90.30.07 - GÊNEROS DE ALIMENTAÇÃO</v>
      </c>
    </row>
    <row r="506" spans="1:21" s="11" customFormat="1" x14ac:dyDescent="0.25">
      <c r="A506" s="157"/>
      <c r="B506" s="136" t="s">
        <v>213</v>
      </c>
      <c r="C506" s="94" t="s">
        <v>213</v>
      </c>
      <c r="D506" s="94" t="s">
        <v>214</v>
      </c>
      <c r="E506" s="94" t="s">
        <v>215</v>
      </c>
      <c r="F506" s="94" t="s">
        <v>222</v>
      </c>
      <c r="G506" s="350" t="str">
        <f t="shared" si="73"/>
        <v>3.3.90.30.08</v>
      </c>
      <c r="H506" s="97" t="s">
        <v>363</v>
      </c>
      <c r="I506" s="207" t="str">
        <f t="shared" si="81"/>
        <v>A</v>
      </c>
      <c r="J506" s="273">
        <f t="shared" si="80"/>
        <v>5</v>
      </c>
      <c r="K506" s="474" t="s">
        <v>61</v>
      </c>
      <c r="M506" s="69" t="str">
        <f t="shared" si="74"/>
        <v>3.3.90.30.08</v>
      </c>
      <c r="N506" s="69" t="str">
        <f t="shared" si="75"/>
        <v>33903008</v>
      </c>
      <c r="O506" s="69" t="b">
        <f t="shared" si="76"/>
        <v>1</v>
      </c>
      <c r="P506" s="186" t="str">
        <f t="shared" si="82"/>
        <v>33903008</v>
      </c>
      <c r="R506" s="407" t="str">
        <f t="shared" si="77"/>
        <v>A</v>
      </c>
      <c r="S506" s="11" t="b">
        <f t="shared" si="78"/>
        <v>1</v>
      </c>
      <c r="U506" s="69" t="str">
        <f t="shared" si="79"/>
        <v>3.3.90.30.08 - ANIMAIS PARA PESQUISA E ABATE</v>
      </c>
    </row>
    <row r="507" spans="1:21" x14ac:dyDescent="0.25">
      <c r="B507" s="188" t="s">
        <v>213</v>
      </c>
      <c r="C507" s="189" t="s">
        <v>213</v>
      </c>
      <c r="D507" s="189" t="s">
        <v>214</v>
      </c>
      <c r="E507" s="189" t="s">
        <v>215</v>
      </c>
      <c r="F507" s="189" t="s">
        <v>252</v>
      </c>
      <c r="G507" s="347" t="str">
        <f t="shared" si="73"/>
        <v>3.3.90.30.09</v>
      </c>
      <c r="H507" s="61" t="s">
        <v>687</v>
      </c>
      <c r="I507" s="202" t="str">
        <f t="shared" si="81"/>
        <v>A</v>
      </c>
      <c r="J507" s="269">
        <f t="shared" si="80"/>
        <v>5</v>
      </c>
      <c r="K507" s="470" t="s">
        <v>61</v>
      </c>
      <c r="M507" s="69" t="str">
        <f t="shared" si="74"/>
        <v>3.3.90.30.09</v>
      </c>
      <c r="N507" s="69" t="str">
        <f t="shared" si="75"/>
        <v>33903009</v>
      </c>
      <c r="O507" s="69" t="b">
        <f t="shared" si="76"/>
        <v>1</v>
      </c>
      <c r="P507" s="186" t="str">
        <f t="shared" si="82"/>
        <v>33903009</v>
      </c>
      <c r="R507" s="407" t="str">
        <f t="shared" si="77"/>
        <v>A</v>
      </c>
      <c r="S507" s="2" t="b">
        <f t="shared" si="78"/>
        <v>1</v>
      </c>
      <c r="U507" s="69" t="str">
        <f t="shared" si="79"/>
        <v>3.3.90.30.09 - MATERIAL FARMACOLÓGICO</v>
      </c>
    </row>
    <row r="508" spans="1:21" x14ac:dyDescent="0.25">
      <c r="B508" s="188" t="s">
        <v>213</v>
      </c>
      <c r="C508" s="189" t="s">
        <v>213</v>
      </c>
      <c r="D508" s="189" t="s">
        <v>214</v>
      </c>
      <c r="E508" s="189" t="s">
        <v>215</v>
      </c>
      <c r="F508" s="189" t="s">
        <v>261</v>
      </c>
      <c r="G508" s="347" t="str">
        <f t="shared" si="73"/>
        <v>3.3.90.30.10</v>
      </c>
      <c r="H508" s="61" t="s">
        <v>23</v>
      </c>
      <c r="I508" s="202" t="str">
        <f t="shared" si="81"/>
        <v>A</v>
      </c>
      <c r="J508" s="269">
        <f t="shared" si="80"/>
        <v>5</v>
      </c>
      <c r="K508" s="470" t="s">
        <v>61</v>
      </c>
      <c r="M508" s="69" t="str">
        <f t="shared" si="74"/>
        <v>3.3.90.30.10</v>
      </c>
      <c r="N508" s="69" t="str">
        <f t="shared" si="75"/>
        <v>33903010</v>
      </c>
      <c r="O508" s="69" t="b">
        <f t="shared" si="76"/>
        <v>1</v>
      </c>
      <c r="P508" s="186" t="str">
        <f t="shared" si="82"/>
        <v>33903010</v>
      </c>
      <c r="R508" s="407" t="str">
        <f t="shared" si="77"/>
        <v>A</v>
      </c>
      <c r="S508" s="2" t="b">
        <f t="shared" si="78"/>
        <v>1</v>
      </c>
      <c r="U508" s="69" t="str">
        <f t="shared" si="79"/>
        <v>3.3.90.30.10 - MATERIAL ODONTOLÓGICO</v>
      </c>
    </row>
    <row r="509" spans="1:21" x14ac:dyDescent="0.25">
      <c r="B509" s="188" t="s">
        <v>213</v>
      </c>
      <c r="C509" s="189" t="s">
        <v>213</v>
      </c>
      <c r="D509" s="189" t="s">
        <v>214</v>
      </c>
      <c r="E509" s="189" t="s">
        <v>215</v>
      </c>
      <c r="F509" s="189" t="s">
        <v>253</v>
      </c>
      <c r="G509" s="347" t="str">
        <f t="shared" si="73"/>
        <v>3.3.90.30.11</v>
      </c>
      <c r="H509" s="61" t="s">
        <v>154</v>
      </c>
      <c r="I509" s="202" t="str">
        <f t="shared" si="81"/>
        <v>A</v>
      </c>
      <c r="J509" s="269">
        <f t="shared" si="80"/>
        <v>5</v>
      </c>
      <c r="K509" s="470" t="s">
        <v>61</v>
      </c>
      <c r="M509" s="69" t="str">
        <f t="shared" si="74"/>
        <v>3.3.90.30.11</v>
      </c>
      <c r="N509" s="69" t="str">
        <f t="shared" si="75"/>
        <v>33903011</v>
      </c>
      <c r="O509" s="69" t="b">
        <f t="shared" si="76"/>
        <v>1</v>
      </c>
      <c r="P509" s="186" t="str">
        <f t="shared" si="82"/>
        <v>33903011</v>
      </c>
      <c r="R509" s="407" t="str">
        <f t="shared" si="77"/>
        <v>A</v>
      </c>
      <c r="S509" s="2" t="b">
        <f t="shared" si="78"/>
        <v>1</v>
      </c>
      <c r="U509" s="69" t="str">
        <f t="shared" si="79"/>
        <v>3.3.90.30.11 - MATERIAL QUÍMICO</v>
      </c>
    </row>
    <row r="510" spans="1:21" s="17" customFormat="1" x14ac:dyDescent="0.25">
      <c r="A510" s="157"/>
      <c r="B510" s="136" t="s">
        <v>213</v>
      </c>
      <c r="C510" s="94" t="s">
        <v>213</v>
      </c>
      <c r="D510" s="94" t="s">
        <v>214</v>
      </c>
      <c r="E510" s="94" t="s">
        <v>215</v>
      </c>
      <c r="F510" s="94" t="s">
        <v>223</v>
      </c>
      <c r="G510" s="350" t="str">
        <f t="shared" si="73"/>
        <v>3.3.90.30.12</v>
      </c>
      <c r="H510" s="95" t="s">
        <v>364</v>
      </c>
      <c r="I510" s="207" t="str">
        <f t="shared" si="81"/>
        <v>A</v>
      </c>
      <c r="J510" s="273">
        <f t="shared" si="80"/>
        <v>5</v>
      </c>
      <c r="K510" s="474" t="s">
        <v>61</v>
      </c>
      <c r="M510" s="69" t="str">
        <f t="shared" si="74"/>
        <v>3.3.90.30.12</v>
      </c>
      <c r="N510" s="69" t="str">
        <f t="shared" si="75"/>
        <v>33903012</v>
      </c>
      <c r="O510" s="69" t="b">
        <f t="shared" si="76"/>
        <v>1</v>
      </c>
      <c r="P510" s="186" t="str">
        <f t="shared" si="82"/>
        <v>33903012</v>
      </c>
      <c r="R510" s="407" t="str">
        <f t="shared" si="77"/>
        <v>A</v>
      </c>
      <c r="S510" s="17" t="b">
        <f t="shared" si="78"/>
        <v>1</v>
      </c>
      <c r="U510" s="69" t="str">
        <f t="shared" si="79"/>
        <v>3.3.90.30.12 - MATERIAL DE COUDELARIA OU DE USO ZOOTÉCNICO</v>
      </c>
    </row>
    <row r="511" spans="1:21" s="17" customFormat="1" x14ac:dyDescent="0.25">
      <c r="A511" s="157"/>
      <c r="B511" s="136" t="s">
        <v>213</v>
      </c>
      <c r="C511" s="94" t="s">
        <v>213</v>
      </c>
      <c r="D511" s="94" t="s">
        <v>214</v>
      </c>
      <c r="E511" s="94" t="s">
        <v>215</v>
      </c>
      <c r="F511" s="94" t="s">
        <v>224</v>
      </c>
      <c r="G511" s="350" t="str">
        <f t="shared" si="73"/>
        <v>3.3.90.30.13</v>
      </c>
      <c r="H511" s="95" t="s">
        <v>365</v>
      </c>
      <c r="I511" s="207" t="str">
        <f t="shared" si="81"/>
        <v>A</v>
      </c>
      <c r="J511" s="273">
        <f t="shared" si="80"/>
        <v>5</v>
      </c>
      <c r="K511" s="474" t="s">
        <v>61</v>
      </c>
      <c r="M511" s="69" t="str">
        <f t="shared" si="74"/>
        <v>3.3.90.30.13</v>
      </c>
      <c r="N511" s="69" t="str">
        <f t="shared" si="75"/>
        <v>33903013</v>
      </c>
      <c r="O511" s="69" t="b">
        <f t="shared" si="76"/>
        <v>1</v>
      </c>
      <c r="P511" s="186" t="str">
        <f t="shared" si="82"/>
        <v>33903013</v>
      </c>
      <c r="R511" s="407" t="str">
        <f t="shared" si="77"/>
        <v>A</v>
      </c>
      <c r="S511" s="17" t="b">
        <f t="shared" si="78"/>
        <v>1</v>
      </c>
      <c r="U511" s="69" t="str">
        <f t="shared" si="79"/>
        <v>3.3.90.30.13 - MATERIAL DE CAÇA E PESCA</v>
      </c>
    </row>
    <row r="512" spans="1:21" x14ac:dyDescent="0.25">
      <c r="B512" s="136" t="s">
        <v>213</v>
      </c>
      <c r="C512" s="94" t="s">
        <v>213</v>
      </c>
      <c r="D512" s="94" t="s">
        <v>214</v>
      </c>
      <c r="E512" s="94" t="s">
        <v>215</v>
      </c>
      <c r="F512" s="94" t="s">
        <v>254</v>
      </c>
      <c r="G512" s="350" t="str">
        <f t="shared" si="73"/>
        <v>3.3.90.30.14</v>
      </c>
      <c r="H512" s="95" t="s">
        <v>24</v>
      </c>
      <c r="I512" s="207" t="str">
        <f t="shared" si="81"/>
        <v>A</v>
      </c>
      <c r="J512" s="273">
        <f t="shared" si="80"/>
        <v>5</v>
      </c>
      <c r="K512" s="474" t="s">
        <v>61</v>
      </c>
      <c r="M512" s="69" t="str">
        <f t="shared" si="74"/>
        <v>3.3.90.30.14</v>
      </c>
      <c r="N512" s="69" t="str">
        <f t="shared" si="75"/>
        <v>33903014</v>
      </c>
      <c r="O512" s="69" t="b">
        <f t="shared" si="76"/>
        <v>1</v>
      </c>
      <c r="P512" s="186" t="str">
        <f t="shared" si="82"/>
        <v>33903014</v>
      </c>
      <c r="R512" s="407" t="str">
        <f t="shared" si="77"/>
        <v>A</v>
      </c>
      <c r="S512" s="2" t="b">
        <f t="shared" si="78"/>
        <v>1</v>
      </c>
      <c r="U512" s="69" t="str">
        <f t="shared" si="79"/>
        <v>3.3.90.30.14 - MATERIAL EDUCATIVO E ESPORTIVO</v>
      </c>
    </row>
    <row r="513" spans="1:21" s="18" customFormat="1" x14ac:dyDescent="0.25">
      <c r="A513" s="157"/>
      <c r="B513" s="136" t="s">
        <v>213</v>
      </c>
      <c r="C513" s="94" t="s">
        <v>213</v>
      </c>
      <c r="D513" s="94" t="s">
        <v>214</v>
      </c>
      <c r="E513" s="94" t="s">
        <v>215</v>
      </c>
      <c r="F513" s="94" t="s">
        <v>225</v>
      </c>
      <c r="G513" s="350" t="str">
        <f t="shared" si="73"/>
        <v>3.3.90.30.15</v>
      </c>
      <c r="H513" s="95" t="s">
        <v>366</v>
      </c>
      <c r="I513" s="207" t="str">
        <f t="shared" si="81"/>
        <v>A</v>
      </c>
      <c r="J513" s="273">
        <f t="shared" si="80"/>
        <v>5</v>
      </c>
      <c r="K513" s="474" t="s">
        <v>61</v>
      </c>
      <c r="M513" s="69" t="str">
        <f t="shared" si="74"/>
        <v>3.3.90.30.15</v>
      </c>
      <c r="N513" s="69" t="str">
        <f t="shared" si="75"/>
        <v>33903015</v>
      </c>
      <c r="O513" s="69" t="b">
        <f t="shared" si="76"/>
        <v>1</v>
      </c>
      <c r="P513" s="186" t="str">
        <f t="shared" si="82"/>
        <v>33903015</v>
      </c>
      <c r="R513" s="407" t="str">
        <f t="shared" si="77"/>
        <v>A</v>
      </c>
      <c r="S513" s="18" t="b">
        <f t="shared" si="78"/>
        <v>1</v>
      </c>
      <c r="U513" s="69" t="str">
        <f t="shared" si="79"/>
        <v>3.3.90.30.15 - MATERIAL PARA FESTIVIDADES E HOMENAGENS</v>
      </c>
    </row>
    <row r="514" spans="1:21" x14ac:dyDescent="0.25">
      <c r="B514" s="136" t="s">
        <v>213</v>
      </c>
      <c r="C514" s="94" t="s">
        <v>213</v>
      </c>
      <c r="D514" s="94" t="s">
        <v>214</v>
      </c>
      <c r="E514" s="94" t="s">
        <v>215</v>
      </c>
      <c r="F514" s="94" t="s">
        <v>255</v>
      </c>
      <c r="G514" s="350" t="str">
        <f t="shared" si="73"/>
        <v>3.3.90.30.16</v>
      </c>
      <c r="H514" s="95" t="s">
        <v>4</v>
      </c>
      <c r="I514" s="207" t="str">
        <f t="shared" si="81"/>
        <v>A</v>
      </c>
      <c r="J514" s="273">
        <f t="shared" si="80"/>
        <v>5</v>
      </c>
      <c r="K514" s="474" t="s">
        <v>61</v>
      </c>
      <c r="M514" s="69" t="str">
        <f t="shared" si="74"/>
        <v>3.3.90.30.16</v>
      </c>
      <c r="N514" s="69" t="str">
        <f t="shared" si="75"/>
        <v>33903016</v>
      </c>
      <c r="O514" s="69" t="b">
        <f t="shared" si="76"/>
        <v>1</v>
      </c>
      <c r="P514" s="186" t="str">
        <f t="shared" si="82"/>
        <v>33903016</v>
      </c>
      <c r="R514" s="407" t="str">
        <f t="shared" si="77"/>
        <v>A</v>
      </c>
      <c r="S514" s="2" t="b">
        <f t="shared" si="78"/>
        <v>1</v>
      </c>
      <c r="U514" s="69" t="str">
        <f t="shared" si="79"/>
        <v>3.3.90.30.16 - MATERIAL DE EXPEDIENTE</v>
      </c>
    </row>
    <row r="515" spans="1:21" x14ac:dyDescent="0.25">
      <c r="B515" s="136" t="s">
        <v>213</v>
      </c>
      <c r="C515" s="94" t="s">
        <v>213</v>
      </c>
      <c r="D515" s="94" t="s">
        <v>214</v>
      </c>
      <c r="E515" s="94" t="s">
        <v>215</v>
      </c>
      <c r="F515" s="94" t="s">
        <v>266</v>
      </c>
      <c r="G515" s="350" t="str">
        <f t="shared" si="73"/>
        <v>3.3.90.30.17</v>
      </c>
      <c r="H515" s="95" t="s">
        <v>25</v>
      </c>
      <c r="I515" s="207" t="str">
        <f t="shared" si="81"/>
        <v>A</v>
      </c>
      <c r="J515" s="273">
        <f t="shared" si="80"/>
        <v>5</v>
      </c>
      <c r="K515" s="474" t="s">
        <v>61</v>
      </c>
      <c r="M515" s="69" t="str">
        <f t="shared" si="74"/>
        <v>3.3.90.30.17</v>
      </c>
      <c r="N515" s="69" t="str">
        <f t="shared" si="75"/>
        <v>33903017</v>
      </c>
      <c r="O515" s="69" t="b">
        <f t="shared" si="76"/>
        <v>1</v>
      </c>
      <c r="P515" s="186" t="str">
        <f t="shared" si="82"/>
        <v>33903017</v>
      </c>
      <c r="R515" s="407" t="str">
        <f t="shared" si="77"/>
        <v>A</v>
      </c>
      <c r="S515" s="2" t="b">
        <f t="shared" si="78"/>
        <v>1</v>
      </c>
      <c r="U515" s="69" t="str">
        <f t="shared" si="79"/>
        <v>3.3.90.30.17 - MATERIAL DE PROCESSAMENTO DE DADOS</v>
      </c>
    </row>
    <row r="516" spans="1:21" s="19" customFormat="1" x14ac:dyDescent="0.25">
      <c r="A516" s="157"/>
      <c r="B516" s="136" t="s">
        <v>213</v>
      </c>
      <c r="C516" s="94" t="s">
        <v>213</v>
      </c>
      <c r="D516" s="94" t="s">
        <v>214</v>
      </c>
      <c r="E516" s="94" t="s">
        <v>215</v>
      </c>
      <c r="F516" s="94" t="s">
        <v>226</v>
      </c>
      <c r="G516" s="350" t="str">
        <f t="shared" si="73"/>
        <v>3.3.90.30.18</v>
      </c>
      <c r="H516" s="95" t="s">
        <v>367</v>
      </c>
      <c r="I516" s="207" t="str">
        <f t="shared" si="81"/>
        <v>A</v>
      </c>
      <c r="J516" s="273">
        <f t="shared" si="80"/>
        <v>5</v>
      </c>
      <c r="K516" s="474" t="s">
        <v>61</v>
      </c>
      <c r="M516" s="69" t="str">
        <f t="shared" si="74"/>
        <v>3.3.90.30.18</v>
      </c>
      <c r="N516" s="69" t="str">
        <f t="shared" si="75"/>
        <v>33903018</v>
      </c>
      <c r="O516" s="69" t="b">
        <f t="shared" si="76"/>
        <v>1</v>
      </c>
      <c r="P516" s="186" t="str">
        <f t="shared" si="82"/>
        <v>33903018</v>
      </c>
      <c r="R516" s="407" t="str">
        <f t="shared" si="77"/>
        <v>A</v>
      </c>
      <c r="S516" s="19" t="b">
        <f t="shared" si="78"/>
        <v>1</v>
      </c>
      <c r="U516" s="69" t="str">
        <f t="shared" si="79"/>
        <v>3.3.90.30.18 - MATERIAIS E MEDICAMENTOS PARA USO VETERINÁRIO</v>
      </c>
    </row>
    <row r="517" spans="1:21" s="13" customFormat="1" x14ac:dyDescent="0.25">
      <c r="A517" s="157"/>
      <c r="B517" s="136" t="s">
        <v>213</v>
      </c>
      <c r="C517" s="94" t="s">
        <v>213</v>
      </c>
      <c r="D517" s="94" t="s">
        <v>214</v>
      </c>
      <c r="E517" s="94" t="s">
        <v>215</v>
      </c>
      <c r="F517" s="94" t="s">
        <v>227</v>
      </c>
      <c r="G517" s="350" t="str">
        <f t="shared" si="73"/>
        <v>3.3.90.30.19</v>
      </c>
      <c r="H517" s="95" t="s">
        <v>368</v>
      </c>
      <c r="I517" s="207" t="str">
        <f t="shared" si="81"/>
        <v>A</v>
      </c>
      <c r="J517" s="273">
        <f t="shared" si="80"/>
        <v>5</v>
      </c>
      <c r="K517" s="474" t="s">
        <v>61</v>
      </c>
      <c r="M517" s="69" t="str">
        <f t="shared" si="74"/>
        <v>3.3.90.30.19</v>
      </c>
      <c r="N517" s="69" t="str">
        <f t="shared" si="75"/>
        <v>33903019</v>
      </c>
      <c r="O517" s="69" t="b">
        <f t="shared" si="76"/>
        <v>1</v>
      </c>
      <c r="P517" s="186" t="str">
        <f t="shared" si="82"/>
        <v>33903019</v>
      </c>
      <c r="R517" s="407" t="str">
        <f t="shared" si="77"/>
        <v>A</v>
      </c>
      <c r="S517" s="13" t="b">
        <f t="shared" si="78"/>
        <v>1</v>
      </c>
      <c r="U517" s="69" t="str">
        <f t="shared" si="79"/>
        <v>3.3.90.30.19 - MATERIAL DE ACONDICIONAMENTO E EMBALAGEM</v>
      </c>
    </row>
    <row r="518" spans="1:21" x14ac:dyDescent="0.25">
      <c r="B518" s="136" t="s">
        <v>213</v>
      </c>
      <c r="C518" s="94" t="s">
        <v>213</v>
      </c>
      <c r="D518" s="94" t="s">
        <v>214</v>
      </c>
      <c r="E518" s="94" t="s">
        <v>215</v>
      </c>
      <c r="F518" s="94" t="s">
        <v>256</v>
      </c>
      <c r="G518" s="350" t="str">
        <f t="shared" si="73"/>
        <v>3.3.90.30.20</v>
      </c>
      <c r="H518" s="95" t="s">
        <v>26</v>
      </c>
      <c r="I518" s="207" t="str">
        <f t="shared" si="81"/>
        <v>A</v>
      </c>
      <c r="J518" s="273">
        <f t="shared" si="80"/>
        <v>5</v>
      </c>
      <c r="K518" s="474" t="s">
        <v>61</v>
      </c>
      <c r="M518" s="69" t="str">
        <f t="shared" si="74"/>
        <v>3.3.90.30.20</v>
      </c>
      <c r="N518" s="69" t="str">
        <f t="shared" si="75"/>
        <v>33903020</v>
      </c>
      <c r="O518" s="69" t="b">
        <f t="shared" si="76"/>
        <v>1</v>
      </c>
      <c r="P518" s="186" t="str">
        <f t="shared" si="82"/>
        <v>33903020</v>
      </c>
      <c r="R518" s="407" t="str">
        <f t="shared" si="77"/>
        <v>A</v>
      </c>
      <c r="S518" s="2" t="b">
        <f t="shared" si="78"/>
        <v>1</v>
      </c>
      <c r="U518" s="69" t="str">
        <f t="shared" si="79"/>
        <v>3.3.90.30.20 - MATERIAL DE CAMA, MESA E BANHO</v>
      </c>
    </row>
    <row r="519" spans="1:21" x14ac:dyDescent="0.25">
      <c r="B519" s="136" t="s">
        <v>213</v>
      </c>
      <c r="C519" s="94" t="s">
        <v>213</v>
      </c>
      <c r="D519" s="94" t="s">
        <v>214</v>
      </c>
      <c r="E519" s="94" t="s">
        <v>215</v>
      </c>
      <c r="F519" s="94" t="s">
        <v>257</v>
      </c>
      <c r="G519" s="350" t="str">
        <f t="shared" si="73"/>
        <v>3.3.90.30.21</v>
      </c>
      <c r="H519" s="95" t="s">
        <v>155</v>
      </c>
      <c r="I519" s="207" t="str">
        <f t="shared" si="81"/>
        <v>A</v>
      </c>
      <c r="J519" s="273">
        <f t="shared" si="80"/>
        <v>5</v>
      </c>
      <c r="K519" s="474" t="s">
        <v>61</v>
      </c>
      <c r="M519" s="69" t="str">
        <f t="shared" si="74"/>
        <v>3.3.90.30.21</v>
      </c>
      <c r="N519" s="69" t="str">
        <f t="shared" si="75"/>
        <v>33903021</v>
      </c>
      <c r="O519" s="69" t="b">
        <f t="shared" si="76"/>
        <v>1</v>
      </c>
      <c r="P519" s="186" t="str">
        <f t="shared" si="82"/>
        <v>33903021</v>
      </c>
      <c r="R519" s="407" t="str">
        <f t="shared" si="77"/>
        <v>A</v>
      </c>
      <c r="S519" s="2" t="b">
        <f t="shared" si="78"/>
        <v>1</v>
      </c>
      <c r="U519" s="69" t="str">
        <f t="shared" si="79"/>
        <v>3.3.90.30.21 - MATERIAL DE LIMPEZA E PRODUÇÃO DE HIGIENIZAÇÃO</v>
      </c>
    </row>
    <row r="520" spans="1:21" s="24" customFormat="1" x14ac:dyDescent="0.25">
      <c r="A520" s="157"/>
      <c r="B520" s="136">
        <v>3</v>
      </c>
      <c r="C520" s="94">
        <v>3</v>
      </c>
      <c r="D520" s="94">
        <v>90</v>
      </c>
      <c r="E520" s="94">
        <v>30</v>
      </c>
      <c r="F520" s="94">
        <v>22</v>
      </c>
      <c r="G520" s="350" t="str">
        <f t="shared" si="73"/>
        <v>3.3.90.30.22</v>
      </c>
      <c r="H520" s="95" t="s">
        <v>369</v>
      </c>
      <c r="I520" s="207" t="str">
        <f t="shared" si="81"/>
        <v>A</v>
      </c>
      <c r="J520" s="273">
        <f t="shared" si="80"/>
        <v>5</v>
      </c>
      <c r="K520" s="474" t="s">
        <v>61</v>
      </c>
      <c r="M520" s="69" t="str">
        <f t="shared" si="74"/>
        <v>3.3.90.30.22</v>
      </c>
      <c r="N520" s="69" t="str">
        <f t="shared" si="75"/>
        <v>33903022</v>
      </c>
      <c r="O520" s="69" t="b">
        <f t="shared" si="76"/>
        <v>1</v>
      </c>
      <c r="P520" s="186" t="str">
        <f t="shared" si="82"/>
        <v>33903022</v>
      </c>
      <c r="R520" s="407" t="str">
        <f t="shared" si="77"/>
        <v>A</v>
      </c>
      <c r="S520" s="24" t="b">
        <f t="shared" si="78"/>
        <v>1</v>
      </c>
      <c r="U520" s="69" t="str">
        <f t="shared" si="79"/>
        <v>3.3.90.30.22 - MATERIAL DE COPA E COZINHA</v>
      </c>
    </row>
    <row r="521" spans="1:21" x14ac:dyDescent="0.25">
      <c r="B521" s="136" t="s">
        <v>213</v>
      </c>
      <c r="C521" s="94" t="s">
        <v>213</v>
      </c>
      <c r="D521" s="94" t="s">
        <v>214</v>
      </c>
      <c r="E521" s="94" t="s">
        <v>215</v>
      </c>
      <c r="F521" s="94" t="s">
        <v>259</v>
      </c>
      <c r="G521" s="350" t="str">
        <f t="shared" si="73"/>
        <v>3.3.90.30.23</v>
      </c>
      <c r="H521" s="95" t="s">
        <v>156</v>
      </c>
      <c r="I521" s="207" t="str">
        <f t="shared" si="81"/>
        <v>A</v>
      </c>
      <c r="J521" s="273">
        <f t="shared" si="80"/>
        <v>5</v>
      </c>
      <c r="K521" s="474" t="s">
        <v>61</v>
      </c>
      <c r="M521" s="69" t="str">
        <f t="shared" si="74"/>
        <v>3.3.90.30.23</v>
      </c>
      <c r="N521" s="69" t="str">
        <f t="shared" si="75"/>
        <v>33903023</v>
      </c>
      <c r="O521" s="69" t="b">
        <f t="shared" si="76"/>
        <v>1</v>
      </c>
      <c r="P521" s="186" t="str">
        <f t="shared" si="82"/>
        <v>33903023</v>
      </c>
      <c r="R521" s="407" t="str">
        <f t="shared" si="77"/>
        <v>A</v>
      </c>
      <c r="S521" s="2" t="b">
        <f t="shared" si="78"/>
        <v>1</v>
      </c>
      <c r="U521" s="69" t="str">
        <f t="shared" si="79"/>
        <v>3.3.90.30.23 - MATERIAL DE UNIFORMES, TECIDOS E AVIAMENTOS</v>
      </c>
    </row>
    <row r="522" spans="1:21" s="20" customFormat="1" x14ac:dyDescent="0.25">
      <c r="A522" s="157"/>
      <c r="B522" s="136" t="s">
        <v>213</v>
      </c>
      <c r="C522" s="94" t="s">
        <v>213</v>
      </c>
      <c r="D522" s="94" t="s">
        <v>214</v>
      </c>
      <c r="E522" s="94" t="s">
        <v>215</v>
      </c>
      <c r="F522" s="94" t="s">
        <v>229</v>
      </c>
      <c r="G522" s="350" t="str">
        <f t="shared" si="73"/>
        <v>3.3.90.30.24</v>
      </c>
      <c r="H522" s="135" t="s">
        <v>370</v>
      </c>
      <c r="I522" s="223" t="str">
        <f t="shared" si="81"/>
        <v>A</v>
      </c>
      <c r="J522" s="289">
        <f t="shared" si="80"/>
        <v>5</v>
      </c>
      <c r="K522" s="474" t="s">
        <v>61</v>
      </c>
      <c r="M522" s="69" t="str">
        <f t="shared" si="74"/>
        <v>3.3.90.30.24</v>
      </c>
      <c r="N522" s="69" t="str">
        <f t="shared" si="75"/>
        <v>33903024</v>
      </c>
      <c r="O522" s="69" t="b">
        <f t="shared" si="76"/>
        <v>1</v>
      </c>
      <c r="P522" s="186" t="str">
        <f t="shared" si="82"/>
        <v>33903024</v>
      </c>
      <c r="R522" s="407" t="str">
        <f t="shared" si="77"/>
        <v>A</v>
      </c>
      <c r="S522" s="20" t="b">
        <f t="shared" si="78"/>
        <v>1</v>
      </c>
      <c r="U522" s="69" t="str">
        <f t="shared" si="79"/>
        <v>3.3.90.30.24 - MATERIAL DE CONSTRUÇÃO PARA REPAROS EM IMÓVEIS</v>
      </c>
    </row>
    <row r="523" spans="1:21" s="20" customFormat="1" x14ac:dyDescent="0.25">
      <c r="A523" s="157"/>
      <c r="B523" s="136" t="s">
        <v>213</v>
      </c>
      <c r="C523" s="94" t="s">
        <v>213</v>
      </c>
      <c r="D523" s="94" t="s">
        <v>214</v>
      </c>
      <c r="E523" s="94" t="s">
        <v>215</v>
      </c>
      <c r="F523" s="94" t="s">
        <v>238</v>
      </c>
      <c r="G523" s="350" t="str">
        <f t="shared" ref="G523:G586" si="83">B523&amp;"."&amp;C523&amp;"."&amp;D523&amp;"."&amp;E523&amp;"."&amp;F523</f>
        <v>3.3.90.30.25</v>
      </c>
      <c r="H523" s="95" t="s">
        <v>371</v>
      </c>
      <c r="I523" s="207" t="str">
        <f t="shared" si="81"/>
        <v>A</v>
      </c>
      <c r="J523" s="273">
        <f t="shared" si="80"/>
        <v>5</v>
      </c>
      <c r="K523" s="474" t="s">
        <v>61</v>
      </c>
      <c r="M523" s="69" t="str">
        <f t="shared" ref="M523:M586" si="84">B523&amp;"."&amp;C523&amp;"."&amp;D523&amp;"."&amp;E523&amp;"."&amp;F523</f>
        <v>3.3.90.30.25</v>
      </c>
      <c r="N523" s="69" t="str">
        <f t="shared" ref="N523:N586" si="85">SUBSTITUTE(M523,".","")</f>
        <v>33903025</v>
      </c>
      <c r="O523" s="69" t="b">
        <f t="shared" ref="O523:O586" si="86">N523=P523</f>
        <v>1</v>
      </c>
      <c r="P523" s="186" t="str">
        <f t="shared" si="82"/>
        <v>33903025</v>
      </c>
      <c r="R523" s="407" t="str">
        <f t="shared" ref="R523:R586" si="87">IF(IFERROR(SEARCH("Último",K523),0)&gt;0,"A","S")</f>
        <v>A</v>
      </c>
      <c r="S523" s="20" t="b">
        <f t="shared" ref="S523:S586" si="88">R523=I523</f>
        <v>1</v>
      </c>
      <c r="U523" s="69" t="str">
        <f t="shared" ref="U523:U586" si="89">G523&amp;" - "&amp;H523</f>
        <v>3.3.90.30.25 - MATERIAL PARA MANUTENÇÃO DE BENS MÓVEIS</v>
      </c>
    </row>
    <row r="524" spans="1:21" s="20" customFormat="1" x14ac:dyDescent="0.25">
      <c r="A524" s="157"/>
      <c r="B524" s="136" t="s">
        <v>213</v>
      </c>
      <c r="C524" s="94" t="s">
        <v>213</v>
      </c>
      <c r="D524" s="94" t="s">
        <v>214</v>
      </c>
      <c r="E524" s="94" t="s">
        <v>215</v>
      </c>
      <c r="F524" s="94" t="s">
        <v>236</v>
      </c>
      <c r="G524" s="350" t="str">
        <f t="shared" si="83"/>
        <v>3.3.90.30.26</v>
      </c>
      <c r="H524" s="95" t="s">
        <v>372</v>
      </c>
      <c r="I524" s="207" t="str">
        <f t="shared" si="81"/>
        <v>A</v>
      </c>
      <c r="J524" s="273">
        <f t="shared" si="80"/>
        <v>5</v>
      </c>
      <c r="K524" s="474" t="s">
        <v>61</v>
      </c>
      <c r="M524" s="69" t="str">
        <f t="shared" si="84"/>
        <v>3.3.90.30.26</v>
      </c>
      <c r="N524" s="69" t="str">
        <f t="shared" si="85"/>
        <v>33903026</v>
      </c>
      <c r="O524" s="69" t="b">
        <f t="shared" si="86"/>
        <v>1</v>
      </c>
      <c r="P524" s="186" t="str">
        <f t="shared" si="82"/>
        <v>33903026</v>
      </c>
      <c r="R524" s="407" t="str">
        <f t="shared" si="87"/>
        <v>A</v>
      </c>
      <c r="S524" s="20" t="b">
        <f t="shared" si="88"/>
        <v>1</v>
      </c>
      <c r="U524" s="69" t="str">
        <f t="shared" si="89"/>
        <v>3.3.90.30.26 - MATERIAL PARA INSTALAÇÃO ELÉTRICA E ELETRÔNICA</v>
      </c>
    </row>
    <row r="525" spans="1:21" s="20" customFormat="1" x14ac:dyDescent="0.25">
      <c r="A525" s="157"/>
      <c r="B525" s="136" t="s">
        <v>213</v>
      </c>
      <c r="C525" s="94" t="s">
        <v>213</v>
      </c>
      <c r="D525" s="94" t="s">
        <v>214</v>
      </c>
      <c r="E525" s="94" t="s">
        <v>215</v>
      </c>
      <c r="F525" s="94" t="s">
        <v>230</v>
      </c>
      <c r="G525" s="350" t="str">
        <f t="shared" si="83"/>
        <v>3.3.90.30.27</v>
      </c>
      <c r="H525" s="95" t="s">
        <v>373</v>
      </c>
      <c r="I525" s="207" t="str">
        <f t="shared" si="81"/>
        <v>A</v>
      </c>
      <c r="J525" s="273">
        <f t="shared" ref="J525:J588" si="90">IF( (VALUE(F525) &gt; 0), 5,IF( (VALUE(E525) &gt; 0), 4,IF( (VALUE(D525) &gt; 0), 3,IF( (VALUE(C525) &gt; 0), 2,1))))</f>
        <v>5</v>
      </c>
      <c r="K525" s="474" t="s">
        <v>61</v>
      </c>
      <c r="M525" s="69" t="str">
        <f t="shared" si="84"/>
        <v>3.3.90.30.27</v>
      </c>
      <c r="N525" s="69" t="str">
        <f t="shared" si="85"/>
        <v>33903027</v>
      </c>
      <c r="O525" s="69" t="b">
        <f t="shared" si="86"/>
        <v>1</v>
      </c>
      <c r="P525" s="186" t="str">
        <f t="shared" si="82"/>
        <v>33903027</v>
      </c>
      <c r="R525" s="407" t="str">
        <f t="shared" si="87"/>
        <v>A</v>
      </c>
      <c r="S525" s="20" t="b">
        <f t="shared" si="88"/>
        <v>1</v>
      </c>
      <c r="U525" s="69" t="str">
        <f t="shared" si="89"/>
        <v>3.3.90.30.27 - MATERIAL DE MANOBRA E PATRULHAMENTO</v>
      </c>
    </row>
    <row r="526" spans="1:21" x14ac:dyDescent="0.25">
      <c r="B526" s="136" t="s">
        <v>213</v>
      </c>
      <c r="C526" s="94" t="s">
        <v>213</v>
      </c>
      <c r="D526" s="94" t="s">
        <v>214</v>
      </c>
      <c r="E526" s="94" t="s">
        <v>215</v>
      </c>
      <c r="F526" s="94" t="s">
        <v>260</v>
      </c>
      <c r="G526" s="350" t="str">
        <f t="shared" si="83"/>
        <v>3.3.90.30.28</v>
      </c>
      <c r="H526" s="95" t="s">
        <v>267</v>
      </c>
      <c r="I526" s="207" t="str">
        <f t="shared" si="81"/>
        <v>A</v>
      </c>
      <c r="J526" s="273">
        <f t="shared" si="90"/>
        <v>5</v>
      </c>
      <c r="K526" s="474" t="s">
        <v>61</v>
      </c>
      <c r="M526" s="69" t="str">
        <f t="shared" si="84"/>
        <v>3.3.90.30.28</v>
      </c>
      <c r="N526" s="69" t="str">
        <f t="shared" si="85"/>
        <v>33903028</v>
      </c>
      <c r="O526" s="69" t="b">
        <f t="shared" si="86"/>
        <v>1</v>
      </c>
      <c r="P526" s="186" t="str">
        <f t="shared" si="82"/>
        <v>33903028</v>
      </c>
      <c r="R526" s="407" t="str">
        <f t="shared" si="87"/>
        <v>A</v>
      </c>
      <c r="S526" s="2" t="b">
        <f t="shared" si="88"/>
        <v>1</v>
      </c>
      <c r="U526" s="69" t="str">
        <f t="shared" si="89"/>
        <v>3.3.90.30.28 - MATERIAL DE PRODUÇÃO E SEGURANÇA</v>
      </c>
    </row>
    <row r="527" spans="1:21" s="16" customFormat="1" x14ac:dyDescent="0.25">
      <c r="A527" s="157"/>
      <c r="B527" s="136" t="s">
        <v>213</v>
      </c>
      <c r="C527" s="94" t="s">
        <v>213</v>
      </c>
      <c r="D527" s="94" t="s">
        <v>214</v>
      </c>
      <c r="E527" s="94" t="s">
        <v>215</v>
      </c>
      <c r="F527" s="94" t="s">
        <v>237</v>
      </c>
      <c r="G527" s="350" t="str">
        <f t="shared" si="83"/>
        <v>3.3.90.30.29</v>
      </c>
      <c r="H527" s="95" t="s">
        <v>374</v>
      </c>
      <c r="I527" s="207" t="str">
        <f t="shared" si="81"/>
        <v>A</v>
      </c>
      <c r="J527" s="273">
        <f t="shared" si="90"/>
        <v>5</v>
      </c>
      <c r="K527" s="474" t="s">
        <v>61</v>
      </c>
      <c r="M527" s="69" t="str">
        <f t="shared" si="84"/>
        <v>3.3.90.30.29</v>
      </c>
      <c r="N527" s="69" t="str">
        <f t="shared" si="85"/>
        <v>33903029</v>
      </c>
      <c r="O527" s="69" t="b">
        <f t="shared" si="86"/>
        <v>1</v>
      </c>
      <c r="P527" s="186" t="str">
        <f t="shared" si="82"/>
        <v>33903029</v>
      </c>
      <c r="R527" s="407" t="str">
        <f t="shared" si="87"/>
        <v>A</v>
      </c>
      <c r="S527" s="16" t="b">
        <f t="shared" si="88"/>
        <v>1</v>
      </c>
      <c r="U527" s="69" t="str">
        <f t="shared" si="89"/>
        <v>3.3.90.30.29 - MATERIAL PARA ÁUDIO, VÍDEO E FOTO</v>
      </c>
    </row>
    <row r="528" spans="1:21" s="12" customFormat="1" x14ac:dyDescent="0.25">
      <c r="A528" s="157"/>
      <c r="B528" s="136" t="s">
        <v>213</v>
      </c>
      <c r="C528" s="94" t="s">
        <v>213</v>
      </c>
      <c r="D528" s="94" t="s">
        <v>214</v>
      </c>
      <c r="E528" s="94" t="s">
        <v>215</v>
      </c>
      <c r="F528" s="94" t="s">
        <v>215</v>
      </c>
      <c r="G528" s="350" t="str">
        <f t="shared" si="83"/>
        <v>3.3.90.30.30</v>
      </c>
      <c r="H528" s="95" t="s">
        <v>375</v>
      </c>
      <c r="I528" s="207" t="str">
        <f t="shared" si="81"/>
        <v>A</v>
      </c>
      <c r="J528" s="273">
        <f t="shared" si="90"/>
        <v>5</v>
      </c>
      <c r="K528" s="474" t="s">
        <v>61</v>
      </c>
      <c r="M528" s="69" t="str">
        <f t="shared" si="84"/>
        <v>3.3.90.30.30</v>
      </c>
      <c r="N528" s="69" t="str">
        <f t="shared" si="85"/>
        <v>33903030</v>
      </c>
      <c r="O528" s="69" t="b">
        <f t="shared" si="86"/>
        <v>1</v>
      </c>
      <c r="P528" s="186" t="str">
        <f t="shared" si="82"/>
        <v>33903030</v>
      </c>
      <c r="R528" s="407" t="str">
        <f t="shared" si="87"/>
        <v>A</v>
      </c>
      <c r="S528" s="12" t="b">
        <f t="shared" si="88"/>
        <v>1</v>
      </c>
      <c r="U528" s="69" t="str">
        <f t="shared" si="89"/>
        <v>3.3.90.30.30 - MATERIAL PARA COMUNICAÇÕES</v>
      </c>
    </row>
    <row r="529" spans="1:21" s="21" customFormat="1" x14ac:dyDescent="0.25">
      <c r="A529" s="157"/>
      <c r="B529" s="136" t="s">
        <v>213</v>
      </c>
      <c r="C529" s="94" t="s">
        <v>213</v>
      </c>
      <c r="D529" s="94" t="s">
        <v>214</v>
      </c>
      <c r="E529" s="94" t="s">
        <v>215</v>
      </c>
      <c r="F529" s="94" t="s">
        <v>228</v>
      </c>
      <c r="G529" s="350" t="str">
        <f t="shared" si="83"/>
        <v>3.3.90.30.31</v>
      </c>
      <c r="H529" s="95" t="s">
        <v>376</v>
      </c>
      <c r="I529" s="207" t="str">
        <f t="shared" si="81"/>
        <v>A</v>
      </c>
      <c r="J529" s="273">
        <f t="shared" si="90"/>
        <v>5</v>
      </c>
      <c r="K529" s="474" t="s">
        <v>61</v>
      </c>
      <c r="M529" s="69" t="str">
        <f t="shared" si="84"/>
        <v>3.3.90.30.31</v>
      </c>
      <c r="N529" s="69" t="str">
        <f t="shared" si="85"/>
        <v>33903031</v>
      </c>
      <c r="O529" s="69" t="b">
        <f t="shared" si="86"/>
        <v>1</v>
      </c>
      <c r="P529" s="186" t="str">
        <f t="shared" si="82"/>
        <v>33903031</v>
      </c>
      <c r="R529" s="407" t="str">
        <f t="shared" si="87"/>
        <v>A</v>
      </c>
      <c r="S529" s="21" t="b">
        <f t="shared" si="88"/>
        <v>1</v>
      </c>
      <c r="U529" s="69" t="str">
        <f t="shared" si="89"/>
        <v>3.3.90.30.31 - SEMENTES, MUDAS DE PLANTAS E INSUMOS</v>
      </c>
    </row>
    <row r="530" spans="1:21" s="21" customFormat="1" x14ac:dyDescent="0.25">
      <c r="A530" s="157"/>
      <c r="B530" s="136" t="s">
        <v>213</v>
      </c>
      <c r="C530" s="94" t="s">
        <v>213</v>
      </c>
      <c r="D530" s="94" t="s">
        <v>214</v>
      </c>
      <c r="E530" s="94" t="s">
        <v>215</v>
      </c>
      <c r="F530" s="94" t="s">
        <v>233</v>
      </c>
      <c r="G530" s="350" t="str">
        <f t="shared" si="83"/>
        <v>3.3.90.30.32</v>
      </c>
      <c r="H530" s="95" t="s">
        <v>377</v>
      </c>
      <c r="I530" s="207" t="str">
        <f t="shared" si="81"/>
        <v>A</v>
      </c>
      <c r="J530" s="273">
        <f t="shared" si="90"/>
        <v>5</v>
      </c>
      <c r="K530" s="474" t="s">
        <v>61</v>
      </c>
      <c r="M530" s="69" t="str">
        <f t="shared" si="84"/>
        <v>3.3.90.30.32</v>
      </c>
      <c r="N530" s="69" t="str">
        <f t="shared" si="85"/>
        <v>33903032</v>
      </c>
      <c r="O530" s="69" t="b">
        <f t="shared" si="86"/>
        <v>1</v>
      </c>
      <c r="P530" s="186" t="str">
        <f t="shared" si="82"/>
        <v>33903032</v>
      </c>
      <c r="R530" s="407" t="str">
        <f t="shared" si="87"/>
        <v>A</v>
      </c>
      <c r="S530" s="21" t="b">
        <f t="shared" si="88"/>
        <v>1</v>
      </c>
      <c r="U530" s="69" t="str">
        <f t="shared" si="89"/>
        <v>3.3.90.30.32 - SUPRIMENTO DE AVIAÇÃO</v>
      </c>
    </row>
    <row r="531" spans="1:21" s="21" customFormat="1" x14ac:dyDescent="0.25">
      <c r="A531" s="157"/>
      <c r="B531" s="136" t="s">
        <v>213</v>
      </c>
      <c r="C531" s="94" t="s">
        <v>213</v>
      </c>
      <c r="D531" s="94" t="s">
        <v>214</v>
      </c>
      <c r="E531" s="94" t="s">
        <v>215</v>
      </c>
      <c r="F531" s="94" t="s">
        <v>239</v>
      </c>
      <c r="G531" s="350" t="str">
        <f t="shared" si="83"/>
        <v>3.3.90.30.33</v>
      </c>
      <c r="H531" s="95" t="s">
        <v>378</v>
      </c>
      <c r="I531" s="207" t="str">
        <f t="shared" si="81"/>
        <v>A</v>
      </c>
      <c r="J531" s="273">
        <f t="shared" si="90"/>
        <v>5</v>
      </c>
      <c r="K531" s="474" t="s">
        <v>61</v>
      </c>
      <c r="M531" s="69" t="str">
        <f t="shared" si="84"/>
        <v>3.3.90.30.33</v>
      </c>
      <c r="N531" s="69" t="str">
        <f t="shared" si="85"/>
        <v>33903033</v>
      </c>
      <c r="O531" s="69" t="b">
        <f t="shared" si="86"/>
        <v>1</v>
      </c>
      <c r="P531" s="186" t="str">
        <f t="shared" si="82"/>
        <v>33903033</v>
      </c>
      <c r="R531" s="407" t="str">
        <f t="shared" si="87"/>
        <v>A</v>
      </c>
      <c r="S531" s="21" t="b">
        <f t="shared" si="88"/>
        <v>1</v>
      </c>
      <c r="U531" s="69" t="str">
        <f t="shared" si="89"/>
        <v>3.3.90.30.33 - MATERIAL PARA PRODUÇÃO INDUSTRIAL</v>
      </c>
    </row>
    <row r="532" spans="1:21" s="15" customFormat="1" x14ac:dyDescent="0.25">
      <c r="A532" s="157"/>
      <c r="B532" s="136" t="s">
        <v>213</v>
      </c>
      <c r="C532" s="94" t="s">
        <v>213</v>
      </c>
      <c r="D532" s="94" t="s">
        <v>214</v>
      </c>
      <c r="E532" s="94" t="s">
        <v>215</v>
      </c>
      <c r="F532" s="94" t="s">
        <v>234</v>
      </c>
      <c r="G532" s="350" t="str">
        <f t="shared" si="83"/>
        <v>3.3.90.30.34</v>
      </c>
      <c r="H532" s="95" t="s">
        <v>379</v>
      </c>
      <c r="I532" s="207" t="str">
        <f t="shared" ref="I532:I595" si="91">IF(J532&lt;J533,"S","A")</f>
        <v>A</v>
      </c>
      <c r="J532" s="273">
        <f t="shared" si="90"/>
        <v>5</v>
      </c>
      <c r="K532" s="474" t="s">
        <v>61</v>
      </c>
      <c r="M532" s="69" t="str">
        <f t="shared" si="84"/>
        <v>3.3.90.30.34</v>
      </c>
      <c r="N532" s="69" t="str">
        <f t="shared" si="85"/>
        <v>33903034</v>
      </c>
      <c r="O532" s="69" t="b">
        <f t="shared" si="86"/>
        <v>1</v>
      </c>
      <c r="P532" s="186" t="str">
        <f t="shared" si="82"/>
        <v>33903034</v>
      </c>
      <c r="R532" s="407" t="str">
        <f t="shared" si="87"/>
        <v>A</v>
      </c>
      <c r="S532" s="15" t="b">
        <f t="shared" si="88"/>
        <v>1</v>
      </c>
      <c r="U532" s="69" t="str">
        <f t="shared" si="89"/>
        <v>3.3.90.30.34 - SOBRESSALENTES, MÁQUINAS E MOTORES DE NAVIOS E EMBARCAÇÕES</v>
      </c>
    </row>
    <row r="533" spans="1:21" x14ac:dyDescent="0.25">
      <c r="B533" s="188" t="s">
        <v>213</v>
      </c>
      <c r="C533" s="189" t="s">
        <v>213</v>
      </c>
      <c r="D533" s="189" t="s">
        <v>214</v>
      </c>
      <c r="E533" s="189" t="s">
        <v>215</v>
      </c>
      <c r="F533" s="189" t="s">
        <v>268</v>
      </c>
      <c r="G533" s="347" t="str">
        <f t="shared" si="83"/>
        <v>3.3.90.30.35</v>
      </c>
      <c r="H533" s="61" t="s">
        <v>27</v>
      </c>
      <c r="I533" s="202" t="str">
        <f t="shared" si="91"/>
        <v>A</v>
      </c>
      <c r="J533" s="269">
        <f t="shared" si="90"/>
        <v>5</v>
      </c>
      <c r="K533" s="470" t="s">
        <v>61</v>
      </c>
      <c r="M533" s="69" t="str">
        <f t="shared" si="84"/>
        <v>3.3.90.30.35</v>
      </c>
      <c r="N533" s="69" t="str">
        <f t="shared" si="85"/>
        <v>33903035</v>
      </c>
      <c r="O533" s="69" t="b">
        <f t="shared" si="86"/>
        <v>1</v>
      </c>
      <c r="P533" s="186" t="str">
        <f t="shared" si="82"/>
        <v>33903035</v>
      </c>
      <c r="R533" s="407" t="str">
        <f t="shared" si="87"/>
        <v>A</v>
      </c>
      <c r="S533" s="2" t="b">
        <f t="shared" si="88"/>
        <v>1</v>
      </c>
      <c r="U533" s="69" t="str">
        <f t="shared" si="89"/>
        <v>3.3.90.30.35 - MATERIAL LABORATORIAL</v>
      </c>
    </row>
    <row r="534" spans="1:21" x14ac:dyDescent="0.25">
      <c r="B534" s="188" t="s">
        <v>213</v>
      </c>
      <c r="C534" s="189" t="s">
        <v>213</v>
      </c>
      <c r="D534" s="189" t="s">
        <v>214</v>
      </c>
      <c r="E534" s="189" t="s">
        <v>215</v>
      </c>
      <c r="F534" s="189" t="s">
        <v>250</v>
      </c>
      <c r="G534" s="347" t="str">
        <f t="shared" si="83"/>
        <v>3.3.90.30.36</v>
      </c>
      <c r="H534" s="61" t="s">
        <v>28</v>
      </c>
      <c r="I534" s="202" t="str">
        <f t="shared" si="91"/>
        <v>A</v>
      </c>
      <c r="J534" s="269">
        <f t="shared" si="90"/>
        <v>5</v>
      </c>
      <c r="K534" s="470" t="s">
        <v>61</v>
      </c>
      <c r="M534" s="69" t="str">
        <f t="shared" si="84"/>
        <v>3.3.90.30.36</v>
      </c>
      <c r="N534" s="69" t="str">
        <f t="shared" si="85"/>
        <v>33903036</v>
      </c>
      <c r="O534" s="69" t="b">
        <f t="shared" si="86"/>
        <v>1</v>
      </c>
      <c r="P534" s="186" t="str">
        <f t="shared" si="82"/>
        <v>33903036</v>
      </c>
      <c r="R534" s="407" t="str">
        <f t="shared" si="87"/>
        <v>A</v>
      </c>
      <c r="S534" s="2" t="b">
        <f t="shared" si="88"/>
        <v>1</v>
      </c>
      <c r="U534" s="69" t="str">
        <f t="shared" si="89"/>
        <v>3.3.90.30.36 - MATERIAL HOSPITALAR</v>
      </c>
    </row>
    <row r="535" spans="1:21" s="22" customFormat="1" x14ac:dyDescent="0.25">
      <c r="A535" s="157"/>
      <c r="B535" s="136" t="s">
        <v>213</v>
      </c>
      <c r="C535" s="94" t="s">
        <v>213</v>
      </c>
      <c r="D535" s="94" t="s">
        <v>214</v>
      </c>
      <c r="E535" s="94" t="s">
        <v>215</v>
      </c>
      <c r="F535" s="94" t="s">
        <v>240</v>
      </c>
      <c r="G535" s="350" t="str">
        <f t="shared" si="83"/>
        <v>3.3.90.30.37</v>
      </c>
      <c r="H535" s="95" t="s">
        <v>380</v>
      </c>
      <c r="I535" s="207" t="str">
        <f t="shared" si="91"/>
        <v>A</v>
      </c>
      <c r="J535" s="273">
        <f t="shared" si="90"/>
        <v>5</v>
      </c>
      <c r="K535" s="474" t="s">
        <v>61</v>
      </c>
      <c r="M535" s="69" t="str">
        <f t="shared" si="84"/>
        <v>3.3.90.30.37</v>
      </c>
      <c r="N535" s="69" t="str">
        <f t="shared" si="85"/>
        <v>33903037</v>
      </c>
      <c r="O535" s="69" t="b">
        <f t="shared" si="86"/>
        <v>1</v>
      </c>
      <c r="P535" s="186" t="str">
        <f t="shared" si="82"/>
        <v>33903037</v>
      </c>
      <c r="R535" s="407" t="str">
        <f t="shared" si="87"/>
        <v>A</v>
      </c>
      <c r="S535" s="22" t="b">
        <f t="shared" si="88"/>
        <v>1</v>
      </c>
      <c r="U535" s="69" t="str">
        <f t="shared" si="89"/>
        <v>3.3.90.30.37 - SOBRESSALENTES DE ARMAMENTO</v>
      </c>
    </row>
    <row r="536" spans="1:21" s="14" customFormat="1" x14ac:dyDescent="0.25">
      <c r="A536" s="157"/>
      <c r="B536" s="136" t="s">
        <v>213</v>
      </c>
      <c r="C536" s="94" t="s">
        <v>213</v>
      </c>
      <c r="D536" s="94" t="s">
        <v>214</v>
      </c>
      <c r="E536" s="94" t="s">
        <v>215</v>
      </c>
      <c r="F536" s="94" t="s">
        <v>232</v>
      </c>
      <c r="G536" s="350" t="str">
        <f t="shared" si="83"/>
        <v>3.3.90.30.38</v>
      </c>
      <c r="H536" s="95" t="s">
        <v>381</v>
      </c>
      <c r="I536" s="207" t="str">
        <f t="shared" si="91"/>
        <v>A</v>
      </c>
      <c r="J536" s="273">
        <f t="shared" si="90"/>
        <v>5</v>
      </c>
      <c r="K536" s="474" t="s">
        <v>61</v>
      </c>
      <c r="M536" s="69" t="str">
        <f t="shared" si="84"/>
        <v>3.3.90.30.38</v>
      </c>
      <c r="N536" s="69" t="str">
        <f t="shared" si="85"/>
        <v>33903038</v>
      </c>
      <c r="O536" s="69" t="b">
        <f t="shared" si="86"/>
        <v>1</v>
      </c>
      <c r="P536" s="186" t="str">
        <f t="shared" si="82"/>
        <v>33903038</v>
      </c>
      <c r="R536" s="407" t="str">
        <f t="shared" si="87"/>
        <v>A</v>
      </c>
      <c r="S536" s="14" t="b">
        <f t="shared" si="88"/>
        <v>1</v>
      </c>
      <c r="U536" s="69" t="str">
        <f t="shared" si="89"/>
        <v>3.3.90.30.38 - SUPRIMENTO DE PROTEÇÃO AO VOO</v>
      </c>
    </row>
    <row r="537" spans="1:21" x14ac:dyDescent="0.25">
      <c r="B537" s="136" t="s">
        <v>213</v>
      </c>
      <c r="C537" s="94" t="s">
        <v>213</v>
      </c>
      <c r="D537" s="94" t="s">
        <v>214</v>
      </c>
      <c r="E537" s="94" t="s">
        <v>215</v>
      </c>
      <c r="F537" s="94" t="s">
        <v>262</v>
      </c>
      <c r="G537" s="350" t="str">
        <f t="shared" si="83"/>
        <v>3.3.90.30.39</v>
      </c>
      <c r="H537" s="95" t="s">
        <v>157</v>
      </c>
      <c r="I537" s="207" t="str">
        <f t="shared" si="91"/>
        <v>A</v>
      </c>
      <c r="J537" s="273">
        <f t="shared" si="90"/>
        <v>5</v>
      </c>
      <c r="K537" s="474" t="s">
        <v>61</v>
      </c>
      <c r="M537" s="69" t="str">
        <f t="shared" si="84"/>
        <v>3.3.90.30.39</v>
      </c>
      <c r="N537" s="69" t="str">
        <f t="shared" si="85"/>
        <v>33903039</v>
      </c>
      <c r="O537" s="69" t="b">
        <f t="shared" si="86"/>
        <v>1</v>
      </c>
      <c r="P537" s="186" t="str">
        <f t="shared" si="82"/>
        <v>33903039</v>
      </c>
      <c r="R537" s="407" t="str">
        <f t="shared" si="87"/>
        <v>A</v>
      </c>
      <c r="S537" s="2" t="b">
        <f t="shared" si="88"/>
        <v>1</v>
      </c>
      <c r="U537" s="69" t="str">
        <f t="shared" si="89"/>
        <v>3.3.90.30.39 - MATERIAL PARA MANUTENÇÃO DE VEÍCULOS</v>
      </c>
    </row>
    <row r="538" spans="1:21" s="23" customFormat="1" x14ac:dyDescent="0.25">
      <c r="A538" s="157"/>
      <c r="B538" s="136" t="s">
        <v>213</v>
      </c>
      <c r="C538" s="94" t="s">
        <v>213</v>
      </c>
      <c r="D538" s="94" t="s">
        <v>214</v>
      </c>
      <c r="E538" s="94" t="s">
        <v>215</v>
      </c>
      <c r="F538" s="94" t="s">
        <v>231</v>
      </c>
      <c r="G538" s="350" t="str">
        <f t="shared" si="83"/>
        <v>3.3.90.30.40</v>
      </c>
      <c r="H538" s="95" t="s">
        <v>382</v>
      </c>
      <c r="I538" s="207" t="str">
        <f t="shared" si="91"/>
        <v>A</v>
      </c>
      <c r="J538" s="273">
        <f t="shared" si="90"/>
        <v>5</v>
      </c>
      <c r="K538" s="474" t="s">
        <v>61</v>
      </c>
      <c r="M538" s="69" t="str">
        <f t="shared" si="84"/>
        <v>3.3.90.30.40</v>
      </c>
      <c r="N538" s="69" t="str">
        <f t="shared" si="85"/>
        <v>33903040</v>
      </c>
      <c r="O538" s="69" t="b">
        <f t="shared" si="86"/>
        <v>1</v>
      </c>
      <c r="P538" s="186" t="str">
        <f t="shared" si="82"/>
        <v>33903040</v>
      </c>
      <c r="R538" s="407" t="str">
        <f t="shared" si="87"/>
        <v>A</v>
      </c>
      <c r="S538" s="23" t="b">
        <f t="shared" si="88"/>
        <v>1</v>
      </c>
      <c r="U538" s="69" t="str">
        <f t="shared" si="89"/>
        <v>3.3.90.30.40 - MATERIAL BIOLÓGICO</v>
      </c>
    </row>
    <row r="539" spans="1:21" s="23" customFormat="1" x14ac:dyDescent="0.25">
      <c r="A539" s="157"/>
      <c r="B539" s="136" t="s">
        <v>213</v>
      </c>
      <c r="C539" s="94" t="s">
        <v>213</v>
      </c>
      <c r="D539" s="94" t="s">
        <v>214</v>
      </c>
      <c r="E539" s="94" t="s">
        <v>215</v>
      </c>
      <c r="F539" s="94" t="s">
        <v>241</v>
      </c>
      <c r="G539" s="350" t="str">
        <f t="shared" si="83"/>
        <v>3.3.90.30.41</v>
      </c>
      <c r="H539" s="95" t="s">
        <v>383</v>
      </c>
      <c r="I539" s="207" t="str">
        <f t="shared" si="91"/>
        <v>A</v>
      </c>
      <c r="J539" s="273">
        <f t="shared" si="90"/>
        <v>5</v>
      </c>
      <c r="K539" s="474" t="s">
        <v>61</v>
      </c>
      <c r="M539" s="69" t="str">
        <f t="shared" si="84"/>
        <v>3.3.90.30.41</v>
      </c>
      <c r="N539" s="69" t="str">
        <f t="shared" si="85"/>
        <v>33903041</v>
      </c>
      <c r="O539" s="69" t="b">
        <f t="shared" si="86"/>
        <v>1</v>
      </c>
      <c r="P539" s="186" t="str">
        <f t="shared" si="82"/>
        <v>33903041</v>
      </c>
      <c r="R539" s="407" t="str">
        <f t="shared" si="87"/>
        <v>A</v>
      </c>
      <c r="S539" s="23" t="b">
        <f t="shared" si="88"/>
        <v>1</v>
      </c>
      <c r="U539" s="69" t="str">
        <f t="shared" si="89"/>
        <v>3.3.90.30.41 - MATERIAL PARA UTILIZAÇÃO EM GRÁFICA</v>
      </c>
    </row>
    <row r="540" spans="1:21" s="23" customFormat="1" x14ac:dyDescent="0.25">
      <c r="A540" s="157"/>
      <c r="B540" s="136" t="s">
        <v>213</v>
      </c>
      <c r="C540" s="94" t="s">
        <v>213</v>
      </c>
      <c r="D540" s="94" t="s">
        <v>214</v>
      </c>
      <c r="E540" s="94" t="s">
        <v>215</v>
      </c>
      <c r="F540" s="94" t="s">
        <v>242</v>
      </c>
      <c r="G540" s="350" t="str">
        <f t="shared" si="83"/>
        <v>3.3.90.30.42</v>
      </c>
      <c r="H540" s="95" t="s">
        <v>384</v>
      </c>
      <c r="I540" s="207" t="str">
        <f t="shared" si="91"/>
        <v>A</v>
      </c>
      <c r="J540" s="273">
        <f t="shared" si="90"/>
        <v>5</v>
      </c>
      <c r="K540" s="474" t="s">
        <v>61</v>
      </c>
      <c r="M540" s="69" t="str">
        <f t="shared" si="84"/>
        <v>3.3.90.30.42</v>
      </c>
      <c r="N540" s="69" t="str">
        <f t="shared" si="85"/>
        <v>33903042</v>
      </c>
      <c r="O540" s="69" t="b">
        <f t="shared" si="86"/>
        <v>1</v>
      </c>
      <c r="P540" s="186" t="str">
        <f t="shared" si="82"/>
        <v>33903042</v>
      </c>
      <c r="R540" s="407" t="str">
        <f t="shared" si="87"/>
        <v>A</v>
      </c>
      <c r="S540" s="23" t="b">
        <f t="shared" si="88"/>
        <v>1</v>
      </c>
      <c r="U540" s="69" t="str">
        <f t="shared" si="89"/>
        <v>3.3.90.30.42 - FERRAMENTAS</v>
      </c>
    </row>
    <row r="541" spans="1:21" s="23" customFormat="1" x14ac:dyDescent="0.25">
      <c r="A541" s="157"/>
      <c r="B541" s="136" t="s">
        <v>213</v>
      </c>
      <c r="C541" s="94" t="s">
        <v>213</v>
      </c>
      <c r="D541" s="94" t="s">
        <v>214</v>
      </c>
      <c r="E541" s="94" t="s">
        <v>215</v>
      </c>
      <c r="F541" s="94" t="s">
        <v>243</v>
      </c>
      <c r="G541" s="350" t="str">
        <f t="shared" si="83"/>
        <v>3.3.90.30.43</v>
      </c>
      <c r="H541" s="95" t="s">
        <v>385</v>
      </c>
      <c r="I541" s="207" t="str">
        <f t="shared" si="91"/>
        <v>A</v>
      </c>
      <c r="J541" s="273">
        <f t="shared" si="90"/>
        <v>5</v>
      </c>
      <c r="K541" s="474" t="s">
        <v>61</v>
      </c>
      <c r="M541" s="69" t="str">
        <f t="shared" si="84"/>
        <v>3.3.90.30.43</v>
      </c>
      <c r="N541" s="69" t="str">
        <f t="shared" si="85"/>
        <v>33903043</v>
      </c>
      <c r="O541" s="69" t="b">
        <f t="shared" si="86"/>
        <v>1</v>
      </c>
      <c r="P541" s="186" t="str">
        <f t="shared" si="82"/>
        <v>33903043</v>
      </c>
      <c r="R541" s="407" t="str">
        <f t="shared" si="87"/>
        <v>A</v>
      </c>
      <c r="S541" s="23" t="b">
        <f t="shared" si="88"/>
        <v>1</v>
      </c>
      <c r="U541" s="69" t="str">
        <f t="shared" si="89"/>
        <v>3.3.90.30.43 - MATERIAL PARA REABILITAÇÃO PROFISSIONAL</v>
      </c>
    </row>
    <row r="542" spans="1:21" s="23" customFormat="1" x14ac:dyDescent="0.25">
      <c r="A542" s="157"/>
      <c r="B542" s="136" t="s">
        <v>213</v>
      </c>
      <c r="C542" s="94" t="s">
        <v>213</v>
      </c>
      <c r="D542" s="94" t="s">
        <v>214</v>
      </c>
      <c r="E542" s="94" t="s">
        <v>215</v>
      </c>
      <c r="F542" s="94" t="s">
        <v>244</v>
      </c>
      <c r="G542" s="350" t="str">
        <f t="shared" si="83"/>
        <v>3.3.90.30.44</v>
      </c>
      <c r="H542" s="95" t="s">
        <v>386</v>
      </c>
      <c r="I542" s="207" t="str">
        <f t="shared" si="91"/>
        <v>A</v>
      </c>
      <c r="J542" s="273">
        <f t="shared" si="90"/>
        <v>5</v>
      </c>
      <c r="K542" s="474" t="s">
        <v>61</v>
      </c>
      <c r="M542" s="69" t="str">
        <f t="shared" si="84"/>
        <v>3.3.90.30.44</v>
      </c>
      <c r="N542" s="69" t="str">
        <f t="shared" si="85"/>
        <v>33903044</v>
      </c>
      <c r="O542" s="69" t="b">
        <f t="shared" si="86"/>
        <v>1</v>
      </c>
      <c r="P542" s="186" t="str">
        <f t="shared" si="82"/>
        <v>33903044</v>
      </c>
      <c r="R542" s="407" t="str">
        <f t="shared" si="87"/>
        <v>A</v>
      </c>
      <c r="S542" s="23" t="b">
        <f t="shared" si="88"/>
        <v>1</v>
      </c>
      <c r="U542" s="69" t="str">
        <f t="shared" si="89"/>
        <v>3.3.90.30.44 - MATERIAL DE SINALIZAÇÃO VISUAL E AFINS</v>
      </c>
    </row>
    <row r="543" spans="1:21" s="23" customFormat="1" x14ac:dyDescent="0.25">
      <c r="A543" s="157"/>
      <c r="B543" s="136" t="s">
        <v>213</v>
      </c>
      <c r="C543" s="94" t="s">
        <v>213</v>
      </c>
      <c r="D543" s="94" t="s">
        <v>214</v>
      </c>
      <c r="E543" s="94" t="s">
        <v>215</v>
      </c>
      <c r="F543" s="94" t="s">
        <v>245</v>
      </c>
      <c r="G543" s="350" t="str">
        <f t="shared" si="83"/>
        <v>3.3.90.30.45</v>
      </c>
      <c r="H543" s="95" t="s">
        <v>387</v>
      </c>
      <c r="I543" s="207" t="str">
        <f t="shared" si="91"/>
        <v>A</v>
      </c>
      <c r="J543" s="273">
        <f t="shared" si="90"/>
        <v>5</v>
      </c>
      <c r="K543" s="474" t="s">
        <v>61</v>
      </c>
      <c r="M543" s="69" t="str">
        <f t="shared" si="84"/>
        <v>3.3.90.30.45</v>
      </c>
      <c r="N543" s="69" t="str">
        <f t="shared" si="85"/>
        <v>33903045</v>
      </c>
      <c r="O543" s="69" t="b">
        <f t="shared" si="86"/>
        <v>1</v>
      </c>
      <c r="P543" s="186" t="str">
        <f t="shared" si="82"/>
        <v>33903045</v>
      </c>
      <c r="R543" s="407" t="str">
        <f t="shared" si="87"/>
        <v>A</v>
      </c>
      <c r="S543" s="23" t="b">
        <f t="shared" si="88"/>
        <v>1</v>
      </c>
      <c r="U543" s="69" t="str">
        <f t="shared" si="89"/>
        <v>3.3.90.30.45 - MATERIAL TÉCNICO PARA SELEÇÃO E TREINAMENTO</v>
      </c>
    </row>
    <row r="544" spans="1:21" s="23" customFormat="1" x14ac:dyDescent="0.25">
      <c r="A544" s="157"/>
      <c r="B544" s="136" t="s">
        <v>213</v>
      </c>
      <c r="C544" s="94" t="s">
        <v>213</v>
      </c>
      <c r="D544" s="94" t="s">
        <v>214</v>
      </c>
      <c r="E544" s="94" t="s">
        <v>215</v>
      </c>
      <c r="F544" s="94" t="s">
        <v>246</v>
      </c>
      <c r="G544" s="350" t="str">
        <f t="shared" si="83"/>
        <v>3.3.90.30.46</v>
      </c>
      <c r="H544" s="95" t="s">
        <v>388</v>
      </c>
      <c r="I544" s="207" t="str">
        <f t="shared" si="91"/>
        <v>A</v>
      </c>
      <c r="J544" s="273">
        <f t="shared" si="90"/>
        <v>5</v>
      </c>
      <c r="K544" s="474" t="s">
        <v>61</v>
      </c>
      <c r="M544" s="69" t="str">
        <f t="shared" si="84"/>
        <v>3.3.90.30.46</v>
      </c>
      <c r="N544" s="69" t="str">
        <f t="shared" si="85"/>
        <v>33903046</v>
      </c>
      <c r="O544" s="69" t="b">
        <f t="shared" si="86"/>
        <v>1</v>
      </c>
      <c r="P544" s="186" t="str">
        <f t="shared" si="82"/>
        <v>33903046</v>
      </c>
      <c r="R544" s="407" t="str">
        <f t="shared" si="87"/>
        <v>A</v>
      </c>
      <c r="S544" s="23" t="b">
        <f t="shared" si="88"/>
        <v>1</v>
      </c>
      <c r="U544" s="69" t="str">
        <f t="shared" si="89"/>
        <v>3.3.90.30.46 - MATERIAL BIBLIOGRÁFICO NÃO IMOBILIZÁVEL</v>
      </c>
    </row>
    <row r="545" spans="1:21" s="23" customFormat="1" x14ac:dyDescent="0.25">
      <c r="A545" s="157"/>
      <c r="B545" s="136" t="s">
        <v>213</v>
      </c>
      <c r="C545" s="94" t="s">
        <v>213</v>
      </c>
      <c r="D545" s="94" t="s">
        <v>214</v>
      </c>
      <c r="E545" s="94" t="s">
        <v>215</v>
      </c>
      <c r="F545" s="94" t="s">
        <v>247</v>
      </c>
      <c r="G545" s="350" t="str">
        <f t="shared" si="83"/>
        <v>3.3.90.30.47</v>
      </c>
      <c r="H545" s="95" t="s">
        <v>389</v>
      </c>
      <c r="I545" s="207" t="str">
        <f t="shared" si="91"/>
        <v>A</v>
      </c>
      <c r="J545" s="273">
        <f t="shared" si="90"/>
        <v>5</v>
      </c>
      <c r="K545" s="474" t="s">
        <v>61</v>
      </c>
      <c r="M545" s="69" t="str">
        <f t="shared" si="84"/>
        <v>3.3.90.30.47</v>
      </c>
      <c r="N545" s="69" t="str">
        <f t="shared" si="85"/>
        <v>33903047</v>
      </c>
      <c r="O545" s="69" t="b">
        <f t="shared" si="86"/>
        <v>1</v>
      </c>
      <c r="P545" s="186" t="str">
        <f t="shared" si="82"/>
        <v>33903047</v>
      </c>
      <c r="R545" s="407" t="str">
        <f t="shared" si="87"/>
        <v>A</v>
      </c>
      <c r="S545" s="23" t="b">
        <f t="shared" si="88"/>
        <v>1</v>
      </c>
      <c r="U545" s="69" t="str">
        <f t="shared" si="89"/>
        <v>3.3.90.30.47 - AQUISIÇÃO DE SOFTWARES DE BASE</v>
      </c>
    </row>
    <row r="546" spans="1:21" s="23" customFormat="1" x14ac:dyDescent="0.25">
      <c r="A546" s="157"/>
      <c r="B546" s="136" t="s">
        <v>213</v>
      </c>
      <c r="C546" s="94" t="s">
        <v>213</v>
      </c>
      <c r="D546" s="94" t="s">
        <v>214</v>
      </c>
      <c r="E546" s="94" t="s">
        <v>215</v>
      </c>
      <c r="F546" s="94" t="s">
        <v>248</v>
      </c>
      <c r="G546" s="350" t="str">
        <f t="shared" si="83"/>
        <v>3.3.90.30.48</v>
      </c>
      <c r="H546" s="95" t="s">
        <v>390</v>
      </c>
      <c r="I546" s="207" t="str">
        <f t="shared" si="91"/>
        <v>A</v>
      </c>
      <c r="J546" s="273">
        <f t="shared" si="90"/>
        <v>5</v>
      </c>
      <c r="K546" s="474" t="s">
        <v>61</v>
      </c>
      <c r="M546" s="69" t="str">
        <f t="shared" si="84"/>
        <v>3.3.90.30.48</v>
      </c>
      <c r="N546" s="69" t="str">
        <f t="shared" si="85"/>
        <v>33903048</v>
      </c>
      <c r="O546" s="69" t="b">
        <f t="shared" si="86"/>
        <v>1</v>
      </c>
      <c r="P546" s="186" t="str">
        <f t="shared" si="82"/>
        <v>33903048</v>
      </c>
      <c r="R546" s="407" t="str">
        <f t="shared" si="87"/>
        <v>A</v>
      </c>
      <c r="S546" s="23" t="b">
        <f t="shared" si="88"/>
        <v>1</v>
      </c>
      <c r="U546" s="69" t="str">
        <f t="shared" si="89"/>
        <v>3.3.90.30.48 - BENS MÓVEIS NÃO ATIVÁVEIS</v>
      </c>
    </row>
    <row r="547" spans="1:21" s="23" customFormat="1" x14ac:dyDescent="0.25">
      <c r="A547" s="157"/>
      <c r="B547" s="136" t="s">
        <v>213</v>
      </c>
      <c r="C547" s="94" t="s">
        <v>213</v>
      </c>
      <c r="D547" s="94" t="s">
        <v>214</v>
      </c>
      <c r="E547" s="94" t="s">
        <v>215</v>
      </c>
      <c r="F547" s="94" t="s">
        <v>249</v>
      </c>
      <c r="G547" s="350" t="str">
        <f t="shared" si="83"/>
        <v>3.3.90.30.49</v>
      </c>
      <c r="H547" s="95" t="s">
        <v>391</v>
      </c>
      <c r="I547" s="207" t="str">
        <f t="shared" si="91"/>
        <v>A</v>
      </c>
      <c r="J547" s="273">
        <f t="shared" si="90"/>
        <v>5</v>
      </c>
      <c r="K547" s="474" t="s">
        <v>61</v>
      </c>
      <c r="M547" s="69" t="str">
        <f t="shared" si="84"/>
        <v>3.3.90.30.49</v>
      </c>
      <c r="N547" s="69" t="str">
        <f t="shared" si="85"/>
        <v>33903049</v>
      </c>
      <c r="O547" s="69" t="b">
        <f t="shared" si="86"/>
        <v>1</v>
      </c>
      <c r="P547" s="186" t="str">
        <f t="shared" si="82"/>
        <v>33903049</v>
      </c>
      <c r="R547" s="407" t="str">
        <f t="shared" si="87"/>
        <v>A</v>
      </c>
      <c r="S547" s="23" t="b">
        <f t="shared" si="88"/>
        <v>1</v>
      </c>
      <c r="U547" s="69" t="str">
        <f t="shared" si="89"/>
        <v>3.3.90.30.49 - BILHETES DE PASSAGEM</v>
      </c>
    </row>
    <row r="548" spans="1:21" s="23" customFormat="1" x14ac:dyDescent="0.25">
      <c r="A548" s="157"/>
      <c r="B548" s="136" t="s">
        <v>213</v>
      </c>
      <c r="C548" s="94" t="s">
        <v>213</v>
      </c>
      <c r="D548" s="94" t="s">
        <v>214</v>
      </c>
      <c r="E548" s="94" t="s">
        <v>215</v>
      </c>
      <c r="F548" s="94" t="s">
        <v>235</v>
      </c>
      <c r="G548" s="350" t="str">
        <f t="shared" si="83"/>
        <v>3.3.90.30.50</v>
      </c>
      <c r="H548" s="95" t="s">
        <v>392</v>
      </c>
      <c r="I548" s="207" t="str">
        <f t="shared" si="91"/>
        <v>A</v>
      </c>
      <c r="J548" s="273">
        <f t="shared" si="90"/>
        <v>5</v>
      </c>
      <c r="K548" s="474" t="s">
        <v>61</v>
      </c>
      <c r="M548" s="69" t="str">
        <f t="shared" si="84"/>
        <v>3.3.90.30.50</v>
      </c>
      <c r="N548" s="69" t="str">
        <f t="shared" si="85"/>
        <v>33903050</v>
      </c>
      <c r="O548" s="69" t="b">
        <f t="shared" si="86"/>
        <v>1</v>
      </c>
      <c r="P548" s="186" t="str">
        <f t="shared" si="82"/>
        <v>33903050</v>
      </c>
      <c r="R548" s="407" t="str">
        <f t="shared" si="87"/>
        <v>A</v>
      </c>
      <c r="S548" s="23" t="b">
        <f t="shared" si="88"/>
        <v>1</v>
      </c>
      <c r="U548" s="69" t="str">
        <f t="shared" si="89"/>
        <v>3.3.90.30.50 - BANDEIRAS, FLÂMULAS E INSÍGNIAS</v>
      </c>
    </row>
    <row r="549" spans="1:21" x14ac:dyDescent="0.25">
      <c r="B549" s="188" t="s">
        <v>213</v>
      </c>
      <c r="C549" s="189" t="s">
        <v>213</v>
      </c>
      <c r="D549" s="189" t="s">
        <v>214</v>
      </c>
      <c r="E549" s="189" t="s">
        <v>215</v>
      </c>
      <c r="F549" s="189" t="s">
        <v>269</v>
      </c>
      <c r="G549" s="347" t="str">
        <f t="shared" si="83"/>
        <v>3.3.90.30.60</v>
      </c>
      <c r="H549" s="61" t="s">
        <v>158</v>
      </c>
      <c r="I549" s="202" t="str">
        <f t="shared" si="91"/>
        <v>A</v>
      </c>
      <c r="J549" s="269">
        <f t="shared" si="90"/>
        <v>5</v>
      </c>
      <c r="K549" s="470" t="s">
        <v>61</v>
      </c>
      <c r="M549" s="69" t="str">
        <f t="shared" si="84"/>
        <v>3.3.90.30.60</v>
      </c>
      <c r="N549" s="69" t="str">
        <f t="shared" si="85"/>
        <v>33903060</v>
      </c>
      <c r="O549" s="69" t="b">
        <f t="shared" si="86"/>
        <v>1</v>
      </c>
      <c r="P549" s="186" t="str">
        <f t="shared" si="82"/>
        <v>33903060</v>
      </c>
      <c r="R549" s="407" t="str">
        <f t="shared" si="87"/>
        <v>A</v>
      </c>
      <c r="S549" s="2" t="b">
        <f t="shared" si="88"/>
        <v>1</v>
      </c>
      <c r="U549" s="69" t="str">
        <f t="shared" si="89"/>
        <v>3.3.90.30.60 - MATERIAL DIDÁTICO</v>
      </c>
    </row>
    <row r="550" spans="1:21" x14ac:dyDescent="0.25">
      <c r="B550" s="188" t="s">
        <v>213</v>
      </c>
      <c r="C550" s="189" t="s">
        <v>213</v>
      </c>
      <c r="D550" s="189" t="s">
        <v>214</v>
      </c>
      <c r="E550" s="189" t="s">
        <v>215</v>
      </c>
      <c r="F550" s="189" t="s">
        <v>270</v>
      </c>
      <c r="G550" s="347" t="str">
        <f t="shared" si="83"/>
        <v>3.3.90.30.99</v>
      </c>
      <c r="H550" s="61" t="s">
        <v>29</v>
      </c>
      <c r="I550" s="202" t="str">
        <f t="shared" si="91"/>
        <v>A</v>
      </c>
      <c r="J550" s="269">
        <f t="shared" si="90"/>
        <v>5</v>
      </c>
      <c r="K550" s="470" t="s">
        <v>61</v>
      </c>
      <c r="M550" s="69" t="str">
        <f t="shared" si="84"/>
        <v>3.3.90.30.99</v>
      </c>
      <c r="N550" s="69" t="str">
        <f t="shared" si="85"/>
        <v>33903099</v>
      </c>
      <c r="O550" s="69" t="b">
        <f t="shared" si="86"/>
        <v>1</v>
      </c>
      <c r="P550" s="186" t="str">
        <f t="shared" si="82"/>
        <v>33903099</v>
      </c>
      <c r="R550" s="407" t="str">
        <f t="shared" si="87"/>
        <v>A</v>
      </c>
      <c r="S550" s="2" t="b">
        <f t="shared" si="88"/>
        <v>1</v>
      </c>
      <c r="U550" s="69" t="str">
        <f t="shared" si="89"/>
        <v>3.3.90.30.99 - OUTROS MATERIAIS DE CONSUMO</v>
      </c>
    </row>
    <row r="551" spans="1:21" x14ac:dyDescent="0.25">
      <c r="B551" s="380" t="s">
        <v>213</v>
      </c>
      <c r="C551" s="318" t="s">
        <v>213</v>
      </c>
      <c r="D551" s="318" t="s">
        <v>214</v>
      </c>
      <c r="E551" s="318" t="s">
        <v>228</v>
      </c>
      <c r="F551" s="318" t="s">
        <v>264</v>
      </c>
      <c r="G551" s="341" t="str">
        <f t="shared" si="83"/>
        <v>3.3.90.31.00</v>
      </c>
      <c r="H551" s="46" t="s">
        <v>356</v>
      </c>
      <c r="I551" s="196" t="str">
        <f t="shared" si="91"/>
        <v>A</v>
      </c>
      <c r="J551" s="263">
        <f t="shared" si="90"/>
        <v>4</v>
      </c>
      <c r="K551" s="465" t="s">
        <v>53</v>
      </c>
      <c r="M551" s="69" t="str">
        <f t="shared" si="84"/>
        <v>3.3.90.31.00</v>
      </c>
      <c r="N551" s="69" t="str">
        <f t="shared" si="85"/>
        <v>33903100</v>
      </c>
      <c r="O551" s="69" t="b">
        <f t="shared" si="86"/>
        <v>1</v>
      </c>
      <c r="P551" s="186" t="str">
        <f t="shared" si="82"/>
        <v>33903100</v>
      </c>
      <c r="R551" s="407" t="str">
        <f t="shared" si="87"/>
        <v>A</v>
      </c>
      <c r="S551" s="2" t="b">
        <f t="shared" si="88"/>
        <v>1</v>
      </c>
      <c r="U551" s="69" t="str">
        <f t="shared" si="89"/>
        <v>3.3.90.31.00 - PREMIAÇÕES CULTURAIS, ARTÍSTICAS, CIENTÍFICAS, DESPORTIVAS E OUTRAS</v>
      </c>
    </row>
    <row r="552" spans="1:21" s="6" customFormat="1" x14ac:dyDescent="0.25">
      <c r="A552" s="158"/>
      <c r="B552" s="384" t="s">
        <v>213</v>
      </c>
      <c r="C552" s="322" t="s">
        <v>213</v>
      </c>
      <c r="D552" s="322" t="s">
        <v>214</v>
      </c>
      <c r="E552" s="322" t="s">
        <v>233</v>
      </c>
      <c r="F552" s="322" t="s">
        <v>264</v>
      </c>
      <c r="G552" s="346" t="str">
        <f t="shared" si="83"/>
        <v>3.3.90.32.00</v>
      </c>
      <c r="H552" s="56" t="s">
        <v>339</v>
      </c>
      <c r="I552" s="203" t="str">
        <f t="shared" si="91"/>
        <v>S</v>
      </c>
      <c r="J552" s="270">
        <f t="shared" si="90"/>
        <v>4</v>
      </c>
      <c r="K552" s="469" t="s">
        <v>60</v>
      </c>
      <c r="M552" s="69" t="str">
        <f t="shared" si="84"/>
        <v>3.3.90.32.00</v>
      </c>
      <c r="N552" s="69" t="str">
        <f t="shared" si="85"/>
        <v>33903200</v>
      </c>
      <c r="O552" s="69" t="b">
        <f t="shared" si="86"/>
        <v>1</v>
      </c>
      <c r="P552" s="186" t="str">
        <f t="shared" si="82"/>
        <v>33903200</v>
      </c>
      <c r="R552" s="409" t="str">
        <f t="shared" si="87"/>
        <v>S</v>
      </c>
      <c r="S552" s="6" t="b">
        <f t="shared" si="88"/>
        <v>1</v>
      </c>
      <c r="U552" s="69" t="str">
        <f t="shared" si="89"/>
        <v>3.3.90.32.00 - MATERIAL, BEM OU SERVIÇO PARA DISTRIBUIÇÃO GRATUITA</v>
      </c>
    </row>
    <row r="553" spans="1:21" x14ac:dyDescent="0.25">
      <c r="B553" s="188" t="s">
        <v>213</v>
      </c>
      <c r="C553" s="189" t="s">
        <v>213</v>
      </c>
      <c r="D553" s="189" t="s">
        <v>214</v>
      </c>
      <c r="E553" s="189" t="s">
        <v>233</v>
      </c>
      <c r="F553" s="189" t="s">
        <v>216</v>
      </c>
      <c r="G553" s="347" t="str">
        <f t="shared" si="83"/>
        <v>3.3.90.32.02</v>
      </c>
      <c r="H553" s="61" t="s">
        <v>159</v>
      </c>
      <c r="I553" s="202" t="str">
        <f t="shared" si="91"/>
        <v>A</v>
      </c>
      <c r="J553" s="269">
        <f t="shared" si="90"/>
        <v>5</v>
      </c>
      <c r="K553" s="470" t="s">
        <v>61</v>
      </c>
      <c r="M553" s="69" t="str">
        <f t="shared" si="84"/>
        <v>3.3.90.32.02</v>
      </c>
      <c r="N553" s="69" t="str">
        <f t="shared" si="85"/>
        <v>33903202</v>
      </c>
      <c r="O553" s="69" t="b">
        <f t="shared" si="86"/>
        <v>1</v>
      </c>
      <c r="P553" s="186" t="str">
        <f t="shared" si="82"/>
        <v>33903202</v>
      </c>
      <c r="R553" s="407" t="str">
        <f t="shared" si="87"/>
        <v>A</v>
      </c>
      <c r="S553" s="2" t="b">
        <f t="shared" si="88"/>
        <v>1</v>
      </c>
      <c r="U553" s="69" t="str">
        <f t="shared" si="89"/>
        <v>3.3.90.32.02 - MEDICAMENTOS PARA USO DOMICILIAR</v>
      </c>
    </row>
    <row r="554" spans="1:21" x14ac:dyDescent="0.25">
      <c r="B554" s="188" t="s">
        <v>213</v>
      </c>
      <c r="C554" s="189" t="s">
        <v>213</v>
      </c>
      <c r="D554" s="189" t="s">
        <v>214</v>
      </c>
      <c r="E554" s="189" t="s">
        <v>233</v>
      </c>
      <c r="F554" s="189" t="s">
        <v>217</v>
      </c>
      <c r="G554" s="347" t="str">
        <f t="shared" si="83"/>
        <v>3.3.90.32.03</v>
      </c>
      <c r="H554" s="61" t="s">
        <v>160</v>
      </c>
      <c r="I554" s="202" t="str">
        <f t="shared" si="91"/>
        <v>A</v>
      </c>
      <c r="J554" s="269">
        <f t="shared" si="90"/>
        <v>5</v>
      </c>
      <c r="K554" s="470" t="s">
        <v>61</v>
      </c>
      <c r="M554" s="69" t="str">
        <f t="shared" si="84"/>
        <v>3.3.90.32.03</v>
      </c>
      <c r="N554" s="69" t="str">
        <f t="shared" si="85"/>
        <v>33903203</v>
      </c>
      <c r="O554" s="69" t="b">
        <f t="shared" si="86"/>
        <v>1</v>
      </c>
      <c r="P554" s="186" t="str">
        <f t="shared" si="82"/>
        <v>33903203</v>
      </c>
      <c r="R554" s="407" t="str">
        <f t="shared" si="87"/>
        <v>A</v>
      </c>
      <c r="S554" s="2" t="b">
        <f t="shared" si="88"/>
        <v>1</v>
      </c>
      <c r="U554" s="69" t="str">
        <f t="shared" si="89"/>
        <v>3.3.90.32.03 - MATERIAL DESTINADO A ASSISTENCIA SOCIAL</v>
      </c>
    </row>
    <row r="555" spans="1:21" x14ac:dyDescent="0.25">
      <c r="B555" s="188" t="s">
        <v>213</v>
      </c>
      <c r="C555" s="189" t="s">
        <v>213</v>
      </c>
      <c r="D555" s="189" t="s">
        <v>214</v>
      </c>
      <c r="E555" s="189" t="s">
        <v>233</v>
      </c>
      <c r="F555" s="189" t="s">
        <v>218</v>
      </c>
      <c r="G555" s="347" t="str">
        <f t="shared" si="83"/>
        <v>3.3.90.32.04</v>
      </c>
      <c r="H555" s="61" t="s">
        <v>30</v>
      </c>
      <c r="I555" s="202" t="str">
        <f t="shared" si="91"/>
        <v>A</v>
      </c>
      <c r="J555" s="269">
        <f t="shared" si="90"/>
        <v>5</v>
      </c>
      <c r="K555" s="470" t="s">
        <v>61</v>
      </c>
      <c r="M555" s="69" t="str">
        <f t="shared" si="84"/>
        <v>3.3.90.32.04</v>
      </c>
      <c r="N555" s="69" t="str">
        <f t="shared" si="85"/>
        <v>33903204</v>
      </c>
      <c r="O555" s="69" t="b">
        <f t="shared" si="86"/>
        <v>1</v>
      </c>
      <c r="P555" s="186" t="str">
        <f t="shared" si="82"/>
        <v>33903204</v>
      </c>
      <c r="R555" s="407" t="str">
        <f t="shared" si="87"/>
        <v>A</v>
      </c>
      <c r="S555" s="2" t="b">
        <f t="shared" si="88"/>
        <v>1</v>
      </c>
      <c r="U555" s="69" t="str">
        <f t="shared" si="89"/>
        <v>3.3.90.32.04 - MATERIAL EDUCACIONAL E CULTURAL</v>
      </c>
    </row>
    <row r="556" spans="1:21" x14ac:dyDescent="0.25">
      <c r="B556" s="188" t="s">
        <v>213</v>
      </c>
      <c r="C556" s="189" t="s">
        <v>213</v>
      </c>
      <c r="D556" s="189" t="s">
        <v>214</v>
      </c>
      <c r="E556" s="189" t="s">
        <v>233</v>
      </c>
      <c r="F556" s="189" t="s">
        <v>270</v>
      </c>
      <c r="G556" s="347" t="str">
        <f t="shared" si="83"/>
        <v>3.3.90.32.99</v>
      </c>
      <c r="H556" s="61" t="s">
        <v>688</v>
      </c>
      <c r="I556" s="202" t="str">
        <f t="shared" si="91"/>
        <v>A</v>
      </c>
      <c r="J556" s="269">
        <f t="shared" si="90"/>
        <v>5</v>
      </c>
      <c r="K556" s="470" t="s">
        <v>61</v>
      </c>
      <c r="M556" s="69" t="str">
        <f t="shared" si="84"/>
        <v>3.3.90.32.99</v>
      </c>
      <c r="N556" s="69" t="str">
        <f t="shared" si="85"/>
        <v>33903299</v>
      </c>
      <c r="O556" s="69" t="b">
        <f t="shared" si="86"/>
        <v>1</v>
      </c>
      <c r="P556" s="186" t="str">
        <f t="shared" si="82"/>
        <v>33903299</v>
      </c>
      <c r="R556" s="407" t="str">
        <f t="shared" si="87"/>
        <v>A</v>
      </c>
      <c r="S556" s="2" t="b">
        <f t="shared" si="88"/>
        <v>1</v>
      </c>
      <c r="U556" s="69" t="str">
        <f t="shared" si="89"/>
        <v>3.3.90.32.99 - OUTROS MATERIAIS DE DISTRIBUIÇÃO GRATUITA</v>
      </c>
    </row>
    <row r="557" spans="1:21" x14ac:dyDescent="0.25">
      <c r="B557" s="380" t="s">
        <v>213</v>
      </c>
      <c r="C557" s="318" t="s">
        <v>213</v>
      </c>
      <c r="D557" s="318" t="s">
        <v>214</v>
      </c>
      <c r="E557" s="318" t="s">
        <v>239</v>
      </c>
      <c r="F557" s="318" t="s">
        <v>264</v>
      </c>
      <c r="G557" s="341" t="str">
        <f t="shared" si="83"/>
        <v>3.3.90.33.00</v>
      </c>
      <c r="H557" s="46" t="s">
        <v>31</v>
      </c>
      <c r="I557" s="196" t="str">
        <f t="shared" si="91"/>
        <v>A</v>
      </c>
      <c r="J557" s="263">
        <f t="shared" si="90"/>
        <v>4</v>
      </c>
      <c r="K557" s="465" t="s">
        <v>53</v>
      </c>
      <c r="M557" s="69" t="str">
        <f t="shared" si="84"/>
        <v>3.3.90.33.00</v>
      </c>
      <c r="N557" s="69" t="str">
        <f t="shared" si="85"/>
        <v>33903300</v>
      </c>
      <c r="O557" s="69" t="b">
        <f t="shared" si="86"/>
        <v>1</v>
      </c>
      <c r="P557" s="186" t="str">
        <f t="shared" si="82"/>
        <v>33903300</v>
      </c>
      <c r="R557" s="407" t="str">
        <f t="shared" si="87"/>
        <v>A</v>
      </c>
      <c r="S557" s="2" t="b">
        <f t="shared" si="88"/>
        <v>1</v>
      </c>
      <c r="U557" s="69" t="str">
        <f t="shared" si="89"/>
        <v>3.3.90.33.00 - PASSAGENS E DESPESAS COM LOCOMOÇÃO</v>
      </c>
    </row>
    <row r="558" spans="1:21" x14ac:dyDescent="0.25">
      <c r="B558" s="380" t="s">
        <v>213</v>
      </c>
      <c r="C558" s="318" t="s">
        <v>213</v>
      </c>
      <c r="D558" s="318" t="s">
        <v>214</v>
      </c>
      <c r="E558" s="318" t="s">
        <v>234</v>
      </c>
      <c r="F558" s="318" t="s">
        <v>264</v>
      </c>
      <c r="G558" s="341" t="str">
        <f t="shared" si="83"/>
        <v>3.3.90.34.00</v>
      </c>
      <c r="H558" s="46" t="s">
        <v>348</v>
      </c>
      <c r="I558" s="196" t="str">
        <f t="shared" si="91"/>
        <v>A</v>
      </c>
      <c r="J558" s="263">
        <f t="shared" si="90"/>
        <v>4</v>
      </c>
      <c r="K558" s="465" t="s">
        <v>53</v>
      </c>
      <c r="M558" s="69" t="str">
        <f t="shared" si="84"/>
        <v>3.3.90.34.00</v>
      </c>
      <c r="N558" s="69" t="str">
        <f t="shared" si="85"/>
        <v>33903400</v>
      </c>
      <c r="O558" s="69" t="b">
        <f t="shared" si="86"/>
        <v>1</v>
      </c>
      <c r="P558" s="186" t="str">
        <f t="shared" si="82"/>
        <v>33903400</v>
      </c>
      <c r="R558" s="407" t="str">
        <f t="shared" si="87"/>
        <v>A</v>
      </c>
      <c r="S558" s="2" t="b">
        <f t="shared" si="88"/>
        <v>1</v>
      </c>
      <c r="U558" s="69" t="str">
        <f t="shared" si="89"/>
        <v>3.3.90.34.00 - OUTRAS DESPESAS DE PESSOAL DECORRENTES DE CONTRATOS DE TERCEIRIZAÇÃO</v>
      </c>
    </row>
    <row r="559" spans="1:21" x14ac:dyDescent="0.25">
      <c r="B559" s="380" t="s">
        <v>213</v>
      </c>
      <c r="C559" s="318" t="s">
        <v>213</v>
      </c>
      <c r="D559" s="318" t="s">
        <v>214</v>
      </c>
      <c r="E559" s="318" t="s">
        <v>268</v>
      </c>
      <c r="F559" s="318" t="s">
        <v>264</v>
      </c>
      <c r="G559" s="341" t="str">
        <f t="shared" si="83"/>
        <v>3.3.90.35.00</v>
      </c>
      <c r="H559" s="46" t="s">
        <v>132</v>
      </c>
      <c r="I559" s="196" t="str">
        <f t="shared" si="91"/>
        <v>A</v>
      </c>
      <c r="J559" s="263">
        <f t="shared" si="90"/>
        <v>4</v>
      </c>
      <c r="K559" s="465" t="s">
        <v>53</v>
      </c>
      <c r="M559" s="69" t="str">
        <f t="shared" si="84"/>
        <v>3.3.90.35.00</v>
      </c>
      <c r="N559" s="69" t="str">
        <f t="shared" si="85"/>
        <v>33903500</v>
      </c>
      <c r="O559" s="69" t="b">
        <f t="shared" si="86"/>
        <v>1</v>
      </c>
      <c r="P559" s="186" t="str">
        <f t="shared" si="82"/>
        <v>33903500</v>
      </c>
      <c r="R559" s="407" t="str">
        <f t="shared" si="87"/>
        <v>A</v>
      </c>
      <c r="S559" s="2" t="b">
        <f t="shared" si="88"/>
        <v>1</v>
      </c>
      <c r="U559" s="69" t="str">
        <f t="shared" si="89"/>
        <v>3.3.90.35.00 - SERVIÇOS DE CONSULTORIA</v>
      </c>
    </row>
    <row r="560" spans="1:21" s="6" customFormat="1" x14ac:dyDescent="0.25">
      <c r="A560" s="158"/>
      <c r="B560" s="384" t="s">
        <v>213</v>
      </c>
      <c r="C560" s="322" t="s">
        <v>213</v>
      </c>
      <c r="D560" s="322" t="s">
        <v>214</v>
      </c>
      <c r="E560" s="322" t="s">
        <v>250</v>
      </c>
      <c r="F560" s="322" t="s">
        <v>264</v>
      </c>
      <c r="G560" s="346" t="str">
        <f t="shared" si="83"/>
        <v>3.3.90.36.00</v>
      </c>
      <c r="H560" s="56" t="s">
        <v>133</v>
      </c>
      <c r="I560" s="203" t="str">
        <f t="shared" si="91"/>
        <v>S</v>
      </c>
      <c r="J560" s="270">
        <f t="shared" si="90"/>
        <v>4</v>
      </c>
      <c r="K560" s="469" t="s">
        <v>60</v>
      </c>
      <c r="M560" s="69" t="str">
        <f t="shared" si="84"/>
        <v>3.3.90.36.00</v>
      </c>
      <c r="N560" s="69" t="str">
        <f t="shared" si="85"/>
        <v>33903600</v>
      </c>
      <c r="O560" s="69" t="b">
        <f t="shared" si="86"/>
        <v>1</v>
      </c>
      <c r="P560" s="186" t="str">
        <f t="shared" ref="P560:P623" si="92">TRIM(SUBSTITUTE(TEXT(G560,"00000000"),".",""))</f>
        <v>33903600</v>
      </c>
      <c r="R560" s="409" t="str">
        <f t="shared" si="87"/>
        <v>S</v>
      </c>
      <c r="S560" s="6" t="b">
        <f t="shared" si="88"/>
        <v>1</v>
      </c>
      <c r="U560" s="69" t="str">
        <f t="shared" si="89"/>
        <v>3.3.90.36.00 - OUTROS SERVIÇOS DE TERCEIROS - PESSOA FÍSICA</v>
      </c>
    </row>
    <row r="561" spans="1:21" s="25" customFormat="1" x14ac:dyDescent="0.25">
      <c r="A561" s="158"/>
      <c r="B561" s="136" t="s">
        <v>213</v>
      </c>
      <c r="C561" s="94" t="s">
        <v>213</v>
      </c>
      <c r="D561" s="94" t="s">
        <v>214</v>
      </c>
      <c r="E561" s="94" t="s">
        <v>250</v>
      </c>
      <c r="F561" s="94" t="s">
        <v>251</v>
      </c>
      <c r="G561" s="350" t="str">
        <f t="shared" si="83"/>
        <v>3.3.90.36.01</v>
      </c>
      <c r="H561" s="96" t="s">
        <v>393</v>
      </c>
      <c r="I561" s="216" t="str">
        <f t="shared" si="91"/>
        <v>A</v>
      </c>
      <c r="J561" s="273">
        <f t="shared" si="90"/>
        <v>5</v>
      </c>
      <c r="K561" s="474" t="s">
        <v>61</v>
      </c>
      <c r="M561" s="69" t="str">
        <f t="shared" si="84"/>
        <v>3.3.90.36.01</v>
      </c>
      <c r="N561" s="69" t="str">
        <f t="shared" si="85"/>
        <v>33903601</v>
      </c>
      <c r="O561" s="69" t="b">
        <f t="shared" si="86"/>
        <v>1</v>
      </c>
      <c r="P561" s="186" t="str">
        <f t="shared" si="92"/>
        <v>33903601</v>
      </c>
      <c r="R561" s="409" t="str">
        <f t="shared" si="87"/>
        <v>A</v>
      </c>
      <c r="S561" s="25" t="b">
        <f t="shared" si="88"/>
        <v>1</v>
      </c>
      <c r="U561" s="69" t="str">
        <f t="shared" si="89"/>
        <v>3.3.90.36.01 - CONDOMÍNIOS</v>
      </c>
    </row>
    <row r="562" spans="1:21" s="25" customFormat="1" x14ac:dyDescent="0.25">
      <c r="A562" s="158"/>
      <c r="B562" s="136" t="s">
        <v>213</v>
      </c>
      <c r="C562" s="94" t="s">
        <v>213</v>
      </c>
      <c r="D562" s="94" t="s">
        <v>214</v>
      </c>
      <c r="E562" s="94" t="s">
        <v>250</v>
      </c>
      <c r="F562" s="94" t="s">
        <v>216</v>
      </c>
      <c r="G562" s="350" t="str">
        <f t="shared" si="83"/>
        <v>3.3.90.36.02</v>
      </c>
      <c r="H562" s="96" t="s">
        <v>394</v>
      </c>
      <c r="I562" s="216" t="str">
        <f t="shared" si="91"/>
        <v>A</v>
      </c>
      <c r="J562" s="273">
        <f t="shared" si="90"/>
        <v>5</v>
      </c>
      <c r="K562" s="474" t="s">
        <v>61</v>
      </c>
      <c r="M562" s="69" t="str">
        <f t="shared" si="84"/>
        <v>3.3.90.36.02</v>
      </c>
      <c r="N562" s="69" t="str">
        <f t="shared" si="85"/>
        <v>33903602</v>
      </c>
      <c r="O562" s="69" t="b">
        <f t="shared" si="86"/>
        <v>1</v>
      </c>
      <c r="P562" s="186" t="str">
        <f t="shared" si="92"/>
        <v>33903602</v>
      </c>
      <c r="R562" s="409" t="str">
        <f t="shared" si="87"/>
        <v>A</v>
      </c>
      <c r="S562" s="25" t="b">
        <f t="shared" si="88"/>
        <v>1</v>
      </c>
      <c r="U562" s="69" t="str">
        <f t="shared" si="89"/>
        <v>3.3.90.36.02 - DIÁRIAS A COLABORADORES EVENTUAIS NO PAÍS</v>
      </c>
    </row>
    <row r="563" spans="1:21" s="25" customFormat="1" x14ac:dyDescent="0.25">
      <c r="A563" s="158"/>
      <c r="B563" s="136" t="s">
        <v>213</v>
      </c>
      <c r="C563" s="94" t="s">
        <v>213</v>
      </c>
      <c r="D563" s="94" t="s">
        <v>214</v>
      </c>
      <c r="E563" s="94" t="s">
        <v>250</v>
      </c>
      <c r="F563" s="94" t="s">
        <v>217</v>
      </c>
      <c r="G563" s="350" t="str">
        <f t="shared" si="83"/>
        <v>3.3.90.36.03</v>
      </c>
      <c r="H563" s="96" t="s">
        <v>395</v>
      </c>
      <c r="I563" s="216" t="str">
        <f t="shared" si="91"/>
        <v>A</v>
      </c>
      <c r="J563" s="273">
        <f t="shared" si="90"/>
        <v>5</v>
      </c>
      <c r="K563" s="474" t="s">
        <v>61</v>
      </c>
      <c r="M563" s="69" t="str">
        <f t="shared" si="84"/>
        <v>3.3.90.36.03</v>
      </c>
      <c r="N563" s="69" t="str">
        <f t="shared" si="85"/>
        <v>33903603</v>
      </c>
      <c r="O563" s="69" t="b">
        <f t="shared" si="86"/>
        <v>1</v>
      </c>
      <c r="P563" s="186" t="str">
        <f t="shared" si="92"/>
        <v>33903603</v>
      </c>
      <c r="R563" s="409" t="str">
        <f t="shared" si="87"/>
        <v>A</v>
      </c>
      <c r="S563" s="25" t="b">
        <f t="shared" si="88"/>
        <v>1</v>
      </c>
      <c r="U563" s="69" t="str">
        <f t="shared" si="89"/>
        <v>3.3.90.36.03 - DIÁRIAS A COLABORADORES EVENTUAIS NO EXTERIOR</v>
      </c>
    </row>
    <row r="564" spans="1:21" s="25" customFormat="1" x14ac:dyDescent="0.25">
      <c r="A564" s="158"/>
      <c r="B564" s="136" t="s">
        <v>213</v>
      </c>
      <c r="C564" s="94" t="s">
        <v>213</v>
      </c>
      <c r="D564" s="94" t="s">
        <v>214</v>
      </c>
      <c r="E564" s="94" t="s">
        <v>250</v>
      </c>
      <c r="F564" s="94" t="s">
        <v>218</v>
      </c>
      <c r="G564" s="350" t="str">
        <f t="shared" si="83"/>
        <v>3.3.90.36.04</v>
      </c>
      <c r="H564" s="96" t="s">
        <v>396</v>
      </c>
      <c r="I564" s="216" t="str">
        <f t="shared" si="91"/>
        <v>A</v>
      </c>
      <c r="J564" s="273">
        <f t="shared" si="90"/>
        <v>5</v>
      </c>
      <c r="K564" s="474" t="s">
        <v>61</v>
      </c>
      <c r="M564" s="69" t="str">
        <f t="shared" si="84"/>
        <v>3.3.90.36.04</v>
      </c>
      <c r="N564" s="69" t="str">
        <f t="shared" si="85"/>
        <v>33903604</v>
      </c>
      <c r="O564" s="69" t="b">
        <f t="shared" si="86"/>
        <v>1</v>
      </c>
      <c r="P564" s="186" t="str">
        <f t="shared" si="92"/>
        <v>33903604</v>
      </c>
      <c r="R564" s="409" t="str">
        <f t="shared" si="87"/>
        <v>A</v>
      </c>
      <c r="S564" s="25" t="b">
        <f t="shared" si="88"/>
        <v>1</v>
      </c>
      <c r="U564" s="69" t="str">
        <f t="shared" si="89"/>
        <v>3.3.90.36.04 - COMISSÕES E CORRETAGENS</v>
      </c>
    </row>
    <row r="565" spans="1:21" s="25" customFormat="1" x14ac:dyDescent="0.25">
      <c r="A565" s="158"/>
      <c r="B565" s="136" t="s">
        <v>213</v>
      </c>
      <c r="C565" s="94" t="s">
        <v>213</v>
      </c>
      <c r="D565" s="94" t="s">
        <v>214</v>
      </c>
      <c r="E565" s="94" t="s">
        <v>250</v>
      </c>
      <c r="F565" s="94" t="s">
        <v>219</v>
      </c>
      <c r="G565" s="350" t="str">
        <f t="shared" si="83"/>
        <v>3.3.90.36.05</v>
      </c>
      <c r="H565" s="96" t="s">
        <v>397</v>
      </c>
      <c r="I565" s="216" t="str">
        <f t="shared" si="91"/>
        <v>A</v>
      </c>
      <c r="J565" s="273">
        <f t="shared" si="90"/>
        <v>5</v>
      </c>
      <c r="K565" s="474" t="s">
        <v>61</v>
      </c>
      <c r="M565" s="69" t="str">
        <f t="shared" si="84"/>
        <v>3.3.90.36.05</v>
      </c>
      <c r="N565" s="69" t="str">
        <f t="shared" si="85"/>
        <v>33903605</v>
      </c>
      <c r="O565" s="69" t="b">
        <f t="shared" si="86"/>
        <v>1</v>
      </c>
      <c r="P565" s="186" t="str">
        <f t="shared" si="92"/>
        <v>33903605</v>
      </c>
      <c r="R565" s="409" t="str">
        <f t="shared" si="87"/>
        <v>A</v>
      </c>
      <c r="S565" s="25" t="b">
        <f t="shared" si="88"/>
        <v>1</v>
      </c>
      <c r="U565" s="69" t="str">
        <f t="shared" si="89"/>
        <v>3.3.90.36.05 - DIREITOS AUTORAIS</v>
      </c>
    </row>
    <row r="566" spans="1:21" s="25" customFormat="1" x14ac:dyDescent="0.25">
      <c r="A566" s="158"/>
      <c r="B566" s="136" t="s">
        <v>213</v>
      </c>
      <c r="C566" s="94" t="s">
        <v>213</v>
      </c>
      <c r="D566" s="94" t="s">
        <v>214</v>
      </c>
      <c r="E566" s="94" t="s">
        <v>250</v>
      </c>
      <c r="F566" s="94" t="s">
        <v>220</v>
      </c>
      <c r="G566" s="350" t="str">
        <f t="shared" si="83"/>
        <v>3.3.90.36.06</v>
      </c>
      <c r="H566" s="96" t="s">
        <v>398</v>
      </c>
      <c r="I566" s="216" t="str">
        <f t="shared" si="91"/>
        <v>A</v>
      </c>
      <c r="J566" s="273">
        <f t="shared" si="90"/>
        <v>5</v>
      </c>
      <c r="K566" s="474" t="s">
        <v>61</v>
      </c>
      <c r="M566" s="69" t="str">
        <f t="shared" si="84"/>
        <v>3.3.90.36.06</v>
      </c>
      <c r="N566" s="69" t="str">
        <f t="shared" si="85"/>
        <v>33903606</v>
      </c>
      <c r="O566" s="69" t="b">
        <f t="shared" si="86"/>
        <v>1</v>
      </c>
      <c r="P566" s="186" t="str">
        <f t="shared" si="92"/>
        <v>33903606</v>
      </c>
      <c r="R566" s="409" t="str">
        <f t="shared" si="87"/>
        <v>A</v>
      </c>
      <c r="S566" s="25" t="b">
        <f t="shared" si="88"/>
        <v>1</v>
      </c>
      <c r="U566" s="69" t="str">
        <f t="shared" si="89"/>
        <v>3.3.90.36.06 - SERVIÇOS TÉCNICOS</v>
      </c>
    </row>
    <row r="567" spans="1:21" s="25" customFormat="1" x14ac:dyDescent="0.25">
      <c r="A567" s="158"/>
      <c r="B567" s="136" t="s">
        <v>213</v>
      </c>
      <c r="C567" s="94" t="s">
        <v>213</v>
      </c>
      <c r="D567" s="94" t="s">
        <v>214</v>
      </c>
      <c r="E567" s="94" t="s">
        <v>250</v>
      </c>
      <c r="F567" s="94" t="s">
        <v>221</v>
      </c>
      <c r="G567" s="350" t="str">
        <f t="shared" si="83"/>
        <v>3.3.90.36.07</v>
      </c>
      <c r="H567" s="96" t="s">
        <v>399</v>
      </c>
      <c r="I567" s="216" t="str">
        <f t="shared" si="91"/>
        <v>A</v>
      </c>
      <c r="J567" s="273">
        <f t="shared" si="90"/>
        <v>5</v>
      </c>
      <c r="K567" s="474" t="s">
        <v>61</v>
      </c>
      <c r="M567" s="69" t="str">
        <f t="shared" si="84"/>
        <v>3.3.90.36.07</v>
      </c>
      <c r="N567" s="69" t="str">
        <f t="shared" si="85"/>
        <v>33903607</v>
      </c>
      <c r="O567" s="69" t="b">
        <f t="shared" si="86"/>
        <v>1</v>
      </c>
      <c r="P567" s="186" t="str">
        <f t="shared" si="92"/>
        <v>33903607</v>
      </c>
      <c r="R567" s="409" t="str">
        <f t="shared" si="87"/>
        <v>A</v>
      </c>
      <c r="S567" s="25" t="b">
        <f t="shared" si="88"/>
        <v>1</v>
      </c>
      <c r="U567" s="69" t="str">
        <f t="shared" si="89"/>
        <v>3.3.90.36.07 - ESTAGIÁRIOS</v>
      </c>
    </row>
    <row r="568" spans="1:21" x14ac:dyDescent="0.25">
      <c r="A568" s="158"/>
      <c r="B568" s="136" t="s">
        <v>213</v>
      </c>
      <c r="C568" s="94" t="s">
        <v>213</v>
      </c>
      <c r="D568" s="94" t="s">
        <v>214</v>
      </c>
      <c r="E568" s="94" t="s">
        <v>250</v>
      </c>
      <c r="F568" s="94" t="s">
        <v>222</v>
      </c>
      <c r="G568" s="350" t="str">
        <f t="shared" si="83"/>
        <v>3.3.90.36.08</v>
      </c>
      <c r="H568" s="95" t="s">
        <v>161</v>
      </c>
      <c r="I568" s="207" t="str">
        <f t="shared" si="91"/>
        <v>A</v>
      </c>
      <c r="J568" s="273">
        <f t="shared" si="90"/>
        <v>5</v>
      </c>
      <c r="K568" s="474" t="s">
        <v>61</v>
      </c>
      <c r="M568" s="69" t="str">
        <f t="shared" si="84"/>
        <v>3.3.90.36.08</v>
      </c>
      <c r="N568" s="69" t="str">
        <f t="shared" si="85"/>
        <v>33903608</v>
      </c>
      <c r="O568" s="69" t="b">
        <f t="shared" si="86"/>
        <v>1</v>
      </c>
      <c r="P568" s="186" t="str">
        <f t="shared" si="92"/>
        <v>33903608</v>
      </c>
      <c r="R568" s="407" t="str">
        <f t="shared" si="87"/>
        <v>A</v>
      </c>
      <c r="S568" s="2" t="b">
        <f t="shared" si="88"/>
        <v>1</v>
      </c>
      <c r="U568" s="69" t="str">
        <f t="shared" si="89"/>
        <v>3.3.90.36.08 - RESIDÊNCIA MÉDICA</v>
      </c>
    </row>
    <row r="569" spans="1:21" s="26" customFormat="1" x14ac:dyDescent="0.25">
      <c r="A569" s="157"/>
      <c r="B569" s="136">
        <v>3</v>
      </c>
      <c r="C569" s="94">
        <v>3</v>
      </c>
      <c r="D569" s="94">
        <v>90</v>
      </c>
      <c r="E569" s="94">
        <v>36</v>
      </c>
      <c r="F569" s="94" t="s">
        <v>252</v>
      </c>
      <c r="G569" s="350" t="str">
        <f t="shared" si="83"/>
        <v>3.3.90.36.09</v>
      </c>
      <c r="H569" s="95" t="s">
        <v>400</v>
      </c>
      <c r="I569" s="207" t="str">
        <f t="shared" si="91"/>
        <v>A</v>
      </c>
      <c r="J569" s="273">
        <f t="shared" si="90"/>
        <v>5</v>
      </c>
      <c r="K569" s="474" t="s">
        <v>61</v>
      </c>
      <c r="M569" s="69" t="str">
        <f t="shared" si="84"/>
        <v>3.3.90.36.09</v>
      </c>
      <c r="N569" s="69" t="str">
        <f t="shared" si="85"/>
        <v>33903609</v>
      </c>
      <c r="O569" s="69" t="b">
        <f t="shared" si="86"/>
        <v>1</v>
      </c>
      <c r="P569" s="186" t="str">
        <f t="shared" si="92"/>
        <v>33903609</v>
      </c>
      <c r="R569" s="407" t="str">
        <f t="shared" si="87"/>
        <v>A</v>
      </c>
      <c r="S569" s="26" t="b">
        <f t="shared" si="88"/>
        <v>1</v>
      </c>
      <c r="U569" s="69" t="str">
        <f t="shared" si="89"/>
        <v>3.3.90.36.09 - SALÁRIOS DE INTERNOS EM PENITENCIÁRIAS</v>
      </c>
    </row>
    <row r="570" spans="1:21" s="29" customFormat="1" x14ac:dyDescent="0.25">
      <c r="A570" s="157"/>
      <c r="B570" s="136">
        <v>3</v>
      </c>
      <c r="C570" s="94">
        <v>3</v>
      </c>
      <c r="D570" s="94">
        <v>90</v>
      </c>
      <c r="E570" s="94">
        <v>36</v>
      </c>
      <c r="F570" s="94" t="s">
        <v>261</v>
      </c>
      <c r="G570" s="350" t="str">
        <f t="shared" si="83"/>
        <v>3.3.90.36.10</v>
      </c>
      <c r="H570" s="95" t="s">
        <v>401</v>
      </c>
      <c r="I570" s="207" t="str">
        <f t="shared" si="91"/>
        <v>A</v>
      </c>
      <c r="J570" s="273">
        <f t="shared" si="90"/>
        <v>5</v>
      </c>
      <c r="K570" s="474" t="s">
        <v>61</v>
      </c>
      <c r="M570" s="69" t="str">
        <f t="shared" si="84"/>
        <v>3.3.90.36.10</v>
      </c>
      <c r="N570" s="69" t="str">
        <f t="shared" si="85"/>
        <v>33903610</v>
      </c>
      <c r="O570" s="69" t="b">
        <f t="shared" si="86"/>
        <v>1</v>
      </c>
      <c r="P570" s="186" t="str">
        <f t="shared" si="92"/>
        <v>33903610</v>
      </c>
      <c r="R570" s="407" t="str">
        <f t="shared" si="87"/>
        <v>A</v>
      </c>
      <c r="S570" s="29" t="b">
        <f t="shared" si="88"/>
        <v>1</v>
      </c>
      <c r="U570" s="69" t="str">
        <f t="shared" si="89"/>
        <v>3.3.90.36.10 - BOLSA DE INICIAÇÃO AO TRABALHO</v>
      </c>
    </row>
    <row r="571" spans="1:21" s="26" customFormat="1" x14ac:dyDescent="0.25">
      <c r="A571" s="157"/>
      <c r="B571" s="136">
        <v>3</v>
      </c>
      <c r="C571" s="94">
        <v>3</v>
      </c>
      <c r="D571" s="94">
        <v>90</v>
      </c>
      <c r="E571" s="94">
        <v>36</v>
      </c>
      <c r="F571" s="94" t="s">
        <v>253</v>
      </c>
      <c r="G571" s="350" t="str">
        <f t="shared" si="83"/>
        <v>3.3.90.36.11</v>
      </c>
      <c r="H571" s="95" t="s">
        <v>402</v>
      </c>
      <c r="I571" s="207" t="str">
        <f t="shared" si="91"/>
        <v>A</v>
      </c>
      <c r="J571" s="273">
        <f t="shared" si="90"/>
        <v>5</v>
      </c>
      <c r="K571" s="474" t="s">
        <v>61</v>
      </c>
      <c r="M571" s="69" t="str">
        <f t="shared" si="84"/>
        <v>3.3.90.36.11</v>
      </c>
      <c r="N571" s="69" t="str">
        <f t="shared" si="85"/>
        <v>33903611</v>
      </c>
      <c r="O571" s="69" t="b">
        <f t="shared" si="86"/>
        <v>1</v>
      </c>
      <c r="P571" s="186" t="str">
        <f t="shared" si="92"/>
        <v>33903611</v>
      </c>
      <c r="R571" s="407" t="str">
        <f t="shared" si="87"/>
        <v>A</v>
      </c>
      <c r="S571" s="26" t="b">
        <f t="shared" si="88"/>
        <v>1</v>
      </c>
      <c r="U571" s="69" t="str">
        <f t="shared" si="89"/>
        <v>3.3.90.36.11 - PRÓ-LABORE A CONSULTORES EVENTUAIS</v>
      </c>
    </row>
    <row r="572" spans="1:21" s="26" customFormat="1" x14ac:dyDescent="0.25">
      <c r="A572" s="157"/>
      <c r="B572" s="136">
        <v>3</v>
      </c>
      <c r="C572" s="94">
        <v>3</v>
      </c>
      <c r="D572" s="94">
        <v>90</v>
      </c>
      <c r="E572" s="94">
        <v>36</v>
      </c>
      <c r="F572" s="94" t="s">
        <v>223</v>
      </c>
      <c r="G572" s="350" t="str">
        <f t="shared" si="83"/>
        <v>3.3.90.36.12</v>
      </c>
      <c r="H572" s="95" t="s">
        <v>403</v>
      </c>
      <c r="I572" s="207" t="str">
        <f t="shared" si="91"/>
        <v>A</v>
      </c>
      <c r="J572" s="273">
        <f t="shared" si="90"/>
        <v>5</v>
      </c>
      <c r="K572" s="474" t="s">
        <v>61</v>
      </c>
      <c r="M572" s="69" t="str">
        <f t="shared" si="84"/>
        <v>3.3.90.36.12</v>
      </c>
      <c r="N572" s="69" t="str">
        <f t="shared" si="85"/>
        <v>33903612</v>
      </c>
      <c r="O572" s="69" t="b">
        <f t="shared" si="86"/>
        <v>1</v>
      </c>
      <c r="P572" s="186" t="str">
        <f t="shared" si="92"/>
        <v>33903612</v>
      </c>
      <c r="R572" s="407" t="str">
        <f t="shared" si="87"/>
        <v>A</v>
      </c>
      <c r="S572" s="26" t="b">
        <f t="shared" si="88"/>
        <v>1</v>
      </c>
      <c r="U572" s="69" t="str">
        <f t="shared" si="89"/>
        <v>3.3.90.36.12 - CAPATAZIA, ESTIVA E PESAGEM</v>
      </c>
    </row>
    <row r="573" spans="1:21" s="26" customFormat="1" x14ac:dyDescent="0.25">
      <c r="A573" s="157"/>
      <c r="B573" s="136">
        <v>3</v>
      </c>
      <c r="C573" s="94">
        <v>3</v>
      </c>
      <c r="D573" s="94">
        <v>90</v>
      </c>
      <c r="E573" s="94">
        <v>36</v>
      </c>
      <c r="F573" s="94" t="s">
        <v>224</v>
      </c>
      <c r="G573" s="350" t="str">
        <f t="shared" si="83"/>
        <v>3.3.90.36.13</v>
      </c>
      <c r="H573" s="95" t="s">
        <v>404</v>
      </c>
      <c r="I573" s="207" t="str">
        <f t="shared" si="91"/>
        <v>A</v>
      </c>
      <c r="J573" s="273">
        <f t="shared" si="90"/>
        <v>5</v>
      </c>
      <c r="K573" s="474" t="s">
        <v>61</v>
      </c>
      <c r="M573" s="69" t="str">
        <f t="shared" si="84"/>
        <v>3.3.90.36.13</v>
      </c>
      <c r="N573" s="69" t="str">
        <f t="shared" si="85"/>
        <v>33903613</v>
      </c>
      <c r="O573" s="69" t="b">
        <f t="shared" si="86"/>
        <v>1</v>
      </c>
      <c r="P573" s="186" t="str">
        <f t="shared" si="92"/>
        <v>33903613</v>
      </c>
      <c r="R573" s="407" t="str">
        <f t="shared" si="87"/>
        <v>A</v>
      </c>
      <c r="S573" s="26" t="b">
        <f t="shared" si="88"/>
        <v>1</v>
      </c>
      <c r="U573" s="69" t="str">
        <f t="shared" si="89"/>
        <v>3.3.90.36.13 - CONFERÊNCIAS E EXPOSIÇÕES</v>
      </c>
    </row>
    <row r="574" spans="1:21" s="26" customFormat="1" x14ac:dyDescent="0.25">
      <c r="A574" s="157"/>
      <c r="B574" s="136">
        <v>3</v>
      </c>
      <c r="C574" s="94">
        <v>3</v>
      </c>
      <c r="D574" s="94">
        <v>90</v>
      </c>
      <c r="E574" s="94">
        <v>36</v>
      </c>
      <c r="F574" s="94" t="s">
        <v>254</v>
      </c>
      <c r="G574" s="350" t="str">
        <f t="shared" si="83"/>
        <v>3.3.90.36.14</v>
      </c>
      <c r="H574" s="95" t="s">
        <v>405</v>
      </c>
      <c r="I574" s="207" t="str">
        <f t="shared" si="91"/>
        <v>A</v>
      </c>
      <c r="J574" s="273">
        <f t="shared" si="90"/>
        <v>5</v>
      </c>
      <c r="K574" s="474" t="s">
        <v>61</v>
      </c>
      <c r="M574" s="69" t="str">
        <f t="shared" si="84"/>
        <v>3.3.90.36.14</v>
      </c>
      <c r="N574" s="69" t="str">
        <f t="shared" si="85"/>
        <v>33903614</v>
      </c>
      <c r="O574" s="69" t="b">
        <f t="shared" si="86"/>
        <v>1</v>
      </c>
      <c r="P574" s="186" t="str">
        <f t="shared" si="92"/>
        <v>33903614</v>
      </c>
      <c r="R574" s="407" t="str">
        <f t="shared" si="87"/>
        <v>A</v>
      </c>
      <c r="S574" s="26" t="b">
        <f t="shared" si="88"/>
        <v>1</v>
      </c>
      <c r="U574" s="69" t="str">
        <f t="shared" si="89"/>
        <v>3.3.90.36.14 - ARMAZENAGEM</v>
      </c>
    </row>
    <row r="575" spans="1:21" s="26" customFormat="1" x14ac:dyDescent="0.25">
      <c r="A575" s="157"/>
      <c r="B575" s="136">
        <v>3</v>
      </c>
      <c r="C575" s="94">
        <v>3</v>
      </c>
      <c r="D575" s="94">
        <v>90</v>
      </c>
      <c r="E575" s="94">
        <v>36</v>
      </c>
      <c r="F575" s="94" t="s">
        <v>225</v>
      </c>
      <c r="G575" s="350" t="str">
        <f t="shared" si="83"/>
        <v>3.3.90.36.15</v>
      </c>
      <c r="H575" s="95" t="s">
        <v>406</v>
      </c>
      <c r="I575" s="207" t="str">
        <f t="shared" si="91"/>
        <v>A</v>
      </c>
      <c r="J575" s="273">
        <f t="shared" si="90"/>
        <v>5</v>
      </c>
      <c r="K575" s="474" t="s">
        <v>61</v>
      </c>
      <c r="M575" s="69" t="str">
        <f t="shared" si="84"/>
        <v>3.3.90.36.15</v>
      </c>
      <c r="N575" s="69" t="str">
        <f t="shared" si="85"/>
        <v>33903615</v>
      </c>
      <c r="O575" s="69" t="b">
        <f t="shared" si="86"/>
        <v>1</v>
      </c>
      <c r="P575" s="186" t="str">
        <f t="shared" si="92"/>
        <v>33903615</v>
      </c>
      <c r="R575" s="407" t="str">
        <f t="shared" si="87"/>
        <v>A</v>
      </c>
      <c r="S575" s="26" t="b">
        <f t="shared" si="88"/>
        <v>1</v>
      </c>
      <c r="U575" s="69" t="str">
        <f t="shared" si="89"/>
        <v>3.3.90.36.15 - LOCAÇÃO DE IMÓVEIS</v>
      </c>
    </row>
    <row r="576" spans="1:21" s="26" customFormat="1" x14ac:dyDescent="0.25">
      <c r="A576" s="157"/>
      <c r="B576" s="136">
        <v>3</v>
      </c>
      <c r="C576" s="94">
        <v>3</v>
      </c>
      <c r="D576" s="94">
        <v>90</v>
      </c>
      <c r="E576" s="94">
        <v>36</v>
      </c>
      <c r="F576" s="94" t="s">
        <v>255</v>
      </c>
      <c r="G576" s="350" t="str">
        <f t="shared" si="83"/>
        <v>3.3.90.36.16</v>
      </c>
      <c r="H576" s="95" t="s">
        <v>407</v>
      </c>
      <c r="I576" s="207" t="str">
        <f t="shared" si="91"/>
        <v>A</v>
      </c>
      <c r="J576" s="273">
        <f t="shared" si="90"/>
        <v>5</v>
      </c>
      <c r="K576" s="474" t="s">
        <v>61</v>
      </c>
      <c r="M576" s="69" t="str">
        <f t="shared" si="84"/>
        <v>3.3.90.36.16</v>
      </c>
      <c r="N576" s="69" t="str">
        <f t="shared" si="85"/>
        <v>33903616</v>
      </c>
      <c r="O576" s="69" t="b">
        <f t="shared" si="86"/>
        <v>1</v>
      </c>
      <c r="P576" s="186" t="str">
        <f t="shared" si="92"/>
        <v>33903616</v>
      </c>
      <c r="R576" s="407" t="str">
        <f t="shared" si="87"/>
        <v>A</v>
      </c>
      <c r="S576" s="26" t="b">
        <f t="shared" si="88"/>
        <v>1</v>
      </c>
      <c r="U576" s="69" t="str">
        <f t="shared" si="89"/>
        <v>3.3.90.36.16 - LOCAÇÃO DE BENS MÓVEIS E INTANGÍVEIS</v>
      </c>
    </row>
    <row r="577" spans="1:21" s="26" customFormat="1" x14ac:dyDescent="0.25">
      <c r="A577" s="157"/>
      <c r="B577" s="136">
        <v>3</v>
      </c>
      <c r="C577" s="94">
        <v>3</v>
      </c>
      <c r="D577" s="94">
        <v>90</v>
      </c>
      <c r="E577" s="94">
        <v>36</v>
      </c>
      <c r="F577" s="94" t="s">
        <v>226</v>
      </c>
      <c r="G577" s="350" t="str">
        <f t="shared" si="83"/>
        <v>3.3.90.36.18</v>
      </c>
      <c r="H577" s="95" t="s">
        <v>408</v>
      </c>
      <c r="I577" s="207" t="str">
        <f t="shared" si="91"/>
        <v>A</v>
      </c>
      <c r="J577" s="273">
        <f t="shared" si="90"/>
        <v>5</v>
      </c>
      <c r="K577" s="474" t="s">
        <v>61</v>
      </c>
      <c r="M577" s="69" t="str">
        <f t="shared" si="84"/>
        <v>3.3.90.36.18</v>
      </c>
      <c r="N577" s="69" t="str">
        <f t="shared" si="85"/>
        <v>33903618</v>
      </c>
      <c r="O577" s="69" t="b">
        <f t="shared" si="86"/>
        <v>1</v>
      </c>
      <c r="P577" s="186" t="str">
        <f t="shared" si="92"/>
        <v>33903618</v>
      </c>
      <c r="R577" s="407" t="str">
        <f t="shared" si="87"/>
        <v>A</v>
      </c>
      <c r="S577" s="26" t="b">
        <f t="shared" si="88"/>
        <v>1</v>
      </c>
      <c r="U577" s="69" t="str">
        <f t="shared" si="89"/>
        <v>3.3.90.36.18 - MANUTENÇÃO E CONSERVAÇÃO DE EQUIPAMENTOS</v>
      </c>
    </row>
    <row r="578" spans="1:21" s="26" customFormat="1" x14ac:dyDescent="0.25">
      <c r="A578" s="157"/>
      <c r="B578" s="136">
        <v>3</v>
      </c>
      <c r="C578" s="94">
        <v>3</v>
      </c>
      <c r="D578" s="94">
        <v>90</v>
      </c>
      <c r="E578" s="94">
        <v>36</v>
      </c>
      <c r="F578" s="94" t="s">
        <v>256</v>
      </c>
      <c r="G578" s="350" t="str">
        <f t="shared" si="83"/>
        <v>3.3.90.36.20</v>
      </c>
      <c r="H578" s="95" t="s">
        <v>409</v>
      </c>
      <c r="I578" s="207" t="str">
        <f t="shared" si="91"/>
        <v>A</v>
      </c>
      <c r="J578" s="273">
        <f t="shared" si="90"/>
        <v>5</v>
      </c>
      <c r="K578" s="474" t="s">
        <v>61</v>
      </c>
      <c r="M578" s="69" t="str">
        <f t="shared" si="84"/>
        <v>3.3.90.36.20</v>
      </c>
      <c r="N578" s="69" t="str">
        <f t="shared" si="85"/>
        <v>33903620</v>
      </c>
      <c r="O578" s="69" t="b">
        <f t="shared" si="86"/>
        <v>1</v>
      </c>
      <c r="P578" s="186" t="str">
        <f t="shared" si="92"/>
        <v>33903620</v>
      </c>
      <c r="R578" s="407" t="str">
        <f t="shared" si="87"/>
        <v>A</v>
      </c>
      <c r="S578" s="26" t="b">
        <f t="shared" si="88"/>
        <v>1</v>
      </c>
      <c r="U578" s="69" t="str">
        <f t="shared" si="89"/>
        <v>3.3.90.36.20 - MANUTENÇÃO E CONSERVAÇÃO DE VEÍCULOS</v>
      </c>
    </row>
    <row r="579" spans="1:21" s="26" customFormat="1" x14ac:dyDescent="0.25">
      <c r="A579" s="157"/>
      <c r="B579" s="136">
        <v>3</v>
      </c>
      <c r="C579" s="94">
        <v>3</v>
      </c>
      <c r="D579" s="94">
        <v>90</v>
      </c>
      <c r="E579" s="94">
        <v>36</v>
      </c>
      <c r="F579" s="94" t="s">
        <v>257</v>
      </c>
      <c r="G579" s="350" t="str">
        <f t="shared" si="83"/>
        <v>3.3.90.36.21</v>
      </c>
      <c r="H579" s="95" t="s">
        <v>410</v>
      </c>
      <c r="I579" s="207" t="str">
        <f t="shared" si="91"/>
        <v>A</v>
      </c>
      <c r="J579" s="273">
        <f t="shared" si="90"/>
        <v>5</v>
      </c>
      <c r="K579" s="474" t="s">
        <v>61</v>
      </c>
      <c r="M579" s="69" t="str">
        <f t="shared" si="84"/>
        <v>3.3.90.36.21</v>
      </c>
      <c r="N579" s="69" t="str">
        <f t="shared" si="85"/>
        <v>33903621</v>
      </c>
      <c r="O579" s="69" t="b">
        <f t="shared" si="86"/>
        <v>1</v>
      </c>
      <c r="P579" s="186" t="str">
        <f t="shared" si="92"/>
        <v>33903621</v>
      </c>
      <c r="R579" s="407" t="str">
        <f t="shared" si="87"/>
        <v>A</v>
      </c>
      <c r="S579" s="26" t="b">
        <f t="shared" si="88"/>
        <v>1</v>
      </c>
      <c r="U579" s="69" t="str">
        <f t="shared" si="89"/>
        <v>3.3.90.36.21 - MANUTENÇÃO E CONSERVAÇÃO DE BENS MÓVEIS DE OUTRAS NATUREZAS</v>
      </c>
    </row>
    <row r="580" spans="1:21" s="26" customFormat="1" x14ac:dyDescent="0.25">
      <c r="A580" s="157"/>
      <c r="B580" s="136">
        <v>3</v>
      </c>
      <c r="C580" s="94">
        <v>3</v>
      </c>
      <c r="D580" s="94">
        <v>90</v>
      </c>
      <c r="E580" s="94">
        <v>36</v>
      </c>
      <c r="F580" s="94" t="s">
        <v>258</v>
      </c>
      <c r="G580" s="350" t="str">
        <f t="shared" si="83"/>
        <v>3.3.90.36.22</v>
      </c>
      <c r="H580" s="95" t="s">
        <v>411</v>
      </c>
      <c r="I580" s="207" t="str">
        <f t="shared" si="91"/>
        <v>A</v>
      </c>
      <c r="J580" s="273">
        <f t="shared" si="90"/>
        <v>5</v>
      </c>
      <c r="K580" s="474" t="s">
        <v>61</v>
      </c>
      <c r="M580" s="69" t="str">
        <f t="shared" si="84"/>
        <v>3.3.90.36.22</v>
      </c>
      <c r="N580" s="69" t="str">
        <f t="shared" si="85"/>
        <v>33903622</v>
      </c>
      <c r="O580" s="69" t="b">
        <f t="shared" si="86"/>
        <v>1</v>
      </c>
      <c r="P580" s="186" t="str">
        <f t="shared" si="92"/>
        <v>33903622</v>
      </c>
      <c r="R580" s="407" t="str">
        <f t="shared" si="87"/>
        <v>A</v>
      </c>
      <c r="S580" s="26" t="b">
        <f t="shared" si="88"/>
        <v>1</v>
      </c>
      <c r="U580" s="69" t="str">
        <f t="shared" si="89"/>
        <v>3.3.90.36.22 - MANUTENÇÃO E CONSERVAÇÃO DE BENS IMÓVEIS</v>
      </c>
    </row>
    <row r="581" spans="1:21" s="26" customFormat="1" x14ac:dyDescent="0.25">
      <c r="A581" s="157"/>
      <c r="B581" s="136">
        <v>3</v>
      </c>
      <c r="C581" s="94">
        <v>3</v>
      </c>
      <c r="D581" s="94">
        <v>90</v>
      </c>
      <c r="E581" s="94">
        <v>36</v>
      </c>
      <c r="F581" s="94" t="s">
        <v>259</v>
      </c>
      <c r="G581" s="350" t="str">
        <f t="shared" si="83"/>
        <v>3.3.90.36.23</v>
      </c>
      <c r="H581" s="95" t="s">
        <v>520</v>
      </c>
      <c r="I581" s="207" t="str">
        <f t="shared" si="91"/>
        <v>A</v>
      </c>
      <c r="J581" s="273">
        <f t="shared" si="90"/>
        <v>5</v>
      </c>
      <c r="K581" s="474" t="s">
        <v>61</v>
      </c>
      <c r="M581" s="69" t="str">
        <f t="shared" si="84"/>
        <v>3.3.90.36.23</v>
      </c>
      <c r="N581" s="69" t="str">
        <f t="shared" si="85"/>
        <v>33903623</v>
      </c>
      <c r="O581" s="69" t="b">
        <f t="shared" si="86"/>
        <v>1</v>
      </c>
      <c r="P581" s="186" t="str">
        <f t="shared" si="92"/>
        <v>33903623</v>
      </c>
      <c r="R581" s="407" t="str">
        <f t="shared" si="87"/>
        <v>A</v>
      </c>
      <c r="S581" s="26" t="b">
        <f t="shared" si="88"/>
        <v>1</v>
      </c>
      <c r="U581" s="69" t="str">
        <f t="shared" si="89"/>
        <v>3.3.90.36.23 - FORNECIMENTO DE GÊNERO DE ALIMENTAÇÃO</v>
      </c>
    </row>
    <row r="582" spans="1:21" s="26" customFormat="1" x14ac:dyDescent="0.25">
      <c r="A582" s="157"/>
      <c r="B582" s="136">
        <v>3</v>
      </c>
      <c r="C582" s="94">
        <v>3</v>
      </c>
      <c r="D582" s="94">
        <v>90</v>
      </c>
      <c r="E582" s="94">
        <v>36</v>
      </c>
      <c r="F582" s="94" t="s">
        <v>229</v>
      </c>
      <c r="G582" s="350" t="str">
        <f t="shared" si="83"/>
        <v>3.3.90.36.24</v>
      </c>
      <c r="H582" s="95" t="s">
        <v>413</v>
      </c>
      <c r="I582" s="207" t="str">
        <f t="shared" si="91"/>
        <v>A</v>
      </c>
      <c r="J582" s="273">
        <f t="shared" si="90"/>
        <v>5</v>
      </c>
      <c r="K582" s="474" t="s">
        <v>61</v>
      </c>
      <c r="M582" s="69" t="str">
        <f t="shared" si="84"/>
        <v>3.3.90.36.24</v>
      </c>
      <c r="N582" s="69" t="str">
        <f t="shared" si="85"/>
        <v>33903624</v>
      </c>
      <c r="O582" s="69" t="b">
        <f t="shared" si="86"/>
        <v>1</v>
      </c>
      <c r="P582" s="186" t="str">
        <f t="shared" si="92"/>
        <v>33903624</v>
      </c>
      <c r="R582" s="407" t="str">
        <f t="shared" si="87"/>
        <v>A</v>
      </c>
      <c r="S582" s="26" t="b">
        <f t="shared" si="88"/>
        <v>1</v>
      </c>
      <c r="U582" s="69" t="str">
        <f t="shared" si="89"/>
        <v>3.3.90.36.24 - SERVIÇOS DE CARÁTER SECRETO OU RESERVADO</v>
      </c>
    </row>
    <row r="583" spans="1:21" s="26" customFormat="1" x14ac:dyDescent="0.25">
      <c r="A583" s="157"/>
      <c r="B583" s="136">
        <v>3</v>
      </c>
      <c r="C583" s="94">
        <v>3</v>
      </c>
      <c r="D583" s="94">
        <v>90</v>
      </c>
      <c r="E583" s="94">
        <v>36</v>
      </c>
      <c r="F583" s="94" t="s">
        <v>238</v>
      </c>
      <c r="G583" s="350" t="str">
        <f t="shared" si="83"/>
        <v>3.3.90.36.25</v>
      </c>
      <c r="H583" s="95" t="s">
        <v>414</v>
      </c>
      <c r="I583" s="207" t="str">
        <f t="shared" si="91"/>
        <v>A</v>
      </c>
      <c r="J583" s="273">
        <f t="shared" si="90"/>
        <v>5</v>
      </c>
      <c r="K583" s="474" t="s">
        <v>61</v>
      </c>
      <c r="M583" s="69" t="str">
        <f t="shared" si="84"/>
        <v>3.3.90.36.25</v>
      </c>
      <c r="N583" s="69" t="str">
        <f t="shared" si="85"/>
        <v>33903625</v>
      </c>
      <c r="O583" s="69" t="b">
        <f t="shared" si="86"/>
        <v>1</v>
      </c>
      <c r="P583" s="186" t="str">
        <f t="shared" si="92"/>
        <v>33903625</v>
      </c>
      <c r="R583" s="407" t="str">
        <f t="shared" si="87"/>
        <v>A</v>
      </c>
      <c r="S583" s="26" t="b">
        <f t="shared" si="88"/>
        <v>1</v>
      </c>
      <c r="U583" s="69" t="str">
        <f t="shared" si="89"/>
        <v>3.3.90.36.25 - SERVIÇOS DE LIMPEZA E CONSERVAÇÃO</v>
      </c>
    </row>
    <row r="584" spans="1:21" s="26" customFormat="1" x14ac:dyDescent="0.25">
      <c r="A584" s="157"/>
      <c r="B584" s="136">
        <v>3</v>
      </c>
      <c r="C584" s="94">
        <v>3</v>
      </c>
      <c r="D584" s="94">
        <v>90</v>
      </c>
      <c r="E584" s="94">
        <v>36</v>
      </c>
      <c r="F584" s="94" t="s">
        <v>236</v>
      </c>
      <c r="G584" s="350" t="str">
        <f t="shared" si="83"/>
        <v>3.3.90.36.26</v>
      </c>
      <c r="H584" s="95" t="s">
        <v>415</v>
      </c>
      <c r="I584" s="207" t="str">
        <f t="shared" si="91"/>
        <v>A</v>
      </c>
      <c r="J584" s="273">
        <f t="shared" si="90"/>
        <v>5</v>
      </c>
      <c r="K584" s="474" t="s">
        <v>61</v>
      </c>
      <c r="M584" s="69" t="str">
        <f t="shared" si="84"/>
        <v>3.3.90.36.26</v>
      </c>
      <c r="N584" s="69" t="str">
        <f t="shared" si="85"/>
        <v>33903626</v>
      </c>
      <c r="O584" s="69" t="b">
        <f t="shared" si="86"/>
        <v>1</v>
      </c>
      <c r="P584" s="186" t="str">
        <f t="shared" si="92"/>
        <v>33903626</v>
      </c>
      <c r="R584" s="407" t="str">
        <f t="shared" si="87"/>
        <v>A</v>
      </c>
      <c r="S584" s="26" t="b">
        <f t="shared" si="88"/>
        <v>1</v>
      </c>
      <c r="U584" s="69" t="str">
        <f t="shared" si="89"/>
        <v>3.3.90.36.26 - SERVIÇOS DOMÉSTICOS</v>
      </c>
    </row>
    <row r="585" spans="1:21" s="26" customFormat="1" x14ac:dyDescent="0.25">
      <c r="A585" s="157"/>
      <c r="B585" s="136">
        <v>3</v>
      </c>
      <c r="C585" s="94">
        <v>3</v>
      </c>
      <c r="D585" s="94">
        <v>90</v>
      </c>
      <c r="E585" s="94">
        <v>36</v>
      </c>
      <c r="F585" s="94" t="s">
        <v>230</v>
      </c>
      <c r="G585" s="350" t="str">
        <f t="shared" si="83"/>
        <v>3.3.90.36.27</v>
      </c>
      <c r="H585" s="95" t="s">
        <v>166</v>
      </c>
      <c r="I585" s="207" t="str">
        <f t="shared" si="91"/>
        <v>A</v>
      </c>
      <c r="J585" s="273">
        <f t="shared" si="90"/>
        <v>5</v>
      </c>
      <c r="K585" s="474" t="s">
        <v>61</v>
      </c>
      <c r="M585" s="69" t="str">
        <f t="shared" si="84"/>
        <v>3.3.90.36.27</v>
      </c>
      <c r="N585" s="69" t="str">
        <f t="shared" si="85"/>
        <v>33903627</v>
      </c>
      <c r="O585" s="69" t="b">
        <f t="shared" si="86"/>
        <v>1</v>
      </c>
      <c r="P585" s="186" t="str">
        <f t="shared" si="92"/>
        <v>33903627</v>
      </c>
      <c r="R585" s="407" t="str">
        <f t="shared" si="87"/>
        <v>A</v>
      </c>
      <c r="S585" s="26" t="b">
        <f t="shared" si="88"/>
        <v>1</v>
      </c>
      <c r="U585" s="69" t="str">
        <f t="shared" si="89"/>
        <v>3.3.90.36.27 - SERVIÇOS DE COMUNICAÇÃO EM GERAL</v>
      </c>
    </row>
    <row r="586" spans="1:21" s="26" customFormat="1" x14ac:dyDescent="0.25">
      <c r="A586" s="157"/>
      <c r="B586" s="136">
        <v>3</v>
      </c>
      <c r="C586" s="94">
        <v>3</v>
      </c>
      <c r="D586" s="94">
        <v>90</v>
      </c>
      <c r="E586" s="94">
        <v>36</v>
      </c>
      <c r="F586" s="94" t="s">
        <v>260</v>
      </c>
      <c r="G586" s="350" t="str">
        <f t="shared" si="83"/>
        <v>3.3.90.36.28</v>
      </c>
      <c r="H586" s="95" t="s">
        <v>416</v>
      </c>
      <c r="I586" s="207" t="str">
        <f t="shared" si="91"/>
        <v>A</v>
      </c>
      <c r="J586" s="273">
        <f t="shared" si="90"/>
        <v>5</v>
      </c>
      <c r="K586" s="474" t="s">
        <v>61</v>
      </c>
      <c r="M586" s="69" t="str">
        <f t="shared" si="84"/>
        <v>3.3.90.36.28</v>
      </c>
      <c r="N586" s="69" t="str">
        <f t="shared" si="85"/>
        <v>33903628</v>
      </c>
      <c r="O586" s="69" t="b">
        <f t="shared" si="86"/>
        <v>1</v>
      </c>
      <c r="P586" s="186" t="str">
        <f t="shared" si="92"/>
        <v>33903628</v>
      </c>
      <c r="R586" s="407" t="str">
        <f t="shared" si="87"/>
        <v>A</v>
      </c>
      <c r="S586" s="26" t="b">
        <f t="shared" si="88"/>
        <v>1</v>
      </c>
      <c r="U586" s="69" t="str">
        <f t="shared" si="89"/>
        <v>3.3.90.36.28 - SERVIÇO DE SELEÇÃO E TREINAMENTO</v>
      </c>
    </row>
    <row r="587" spans="1:21" x14ac:dyDescent="0.25">
      <c r="B587" s="136" t="s">
        <v>213</v>
      </c>
      <c r="C587" s="94" t="s">
        <v>213</v>
      </c>
      <c r="D587" s="94" t="s">
        <v>214</v>
      </c>
      <c r="E587" s="94" t="s">
        <v>250</v>
      </c>
      <c r="F587" s="94" t="s">
        <v>215</v>
      </c>
      <c r="G587" s="350" t="str">
        <f t="shared" ref="G587:G650" si="93">B587&amp;"."&amp;C587&amp;"."&amp;D587&amp;"."&amp;E587&amp;"."&amp;F587</f>
        <v>3.3.90.36.30</v>
      </c>
      <c r="H587" s="95" t="s">
        <v>689</v>
      </c>
      <c r="I587" s="207" t="str">
        <f t="shared" si="91"/>
        <v>A</v>
      </c>
      <c r="J587" s="273">
        <f t="shared" si="90"/>
        <v>5</v>
      </c>
      <c r="K587" s="474" t="s">
        <v>61</v>
      </c>
      <c r="M587" s="69" t="str">
        <f t="shared" ref="M587:M650" si="94">B587&amp;"."&amp;C587&amp;"."&amp;D587&amp;"."&amp;E587&amp;"."&amp;F587</f>
        <v>3.3.90.36.30</v>
      </c>
      <c r="N587" s="69" t="str">
        <f t="shared" ref="N587:N650" si="95">SUBSTITUTE(M587,".","")</f>
        <v>33903630</v>
      </c>
      <c r="O587" s="69" t="b">
        <f t="shared" ref="O587:O650" si="96">N587=P587</f>
        <v>1</v>
      </c>
      <c r="P587" s="186" t="str">
        <f t="shared" si="92"/>
        <v>33903630</v>
      </c>
      <c r="R587" s="407" t="str">
        <f t="shared" ref="R587:R650" si="97">IF(IFERROR(SEARCH("Último",K587),0)&gt;0,"A","S")</f>
        <v>A</v>
      </c>
      <c r="S587" s="2" t="b">
        <f t="shared" ref="S587:S650" si="98">R587=I587</f>
        <v>1</v>
      </c>
      <c r="U587" s="69" t="str">
        <f t="shared" ref="U587:U650" si="99">G587&amp;" - "&amp;H587</f>
        <v>3.3.90.36.30 - SERVIÇOS MEDICOS E ODONTOLÓGICOS</v>
      </c>
    </row>
    <row r="588" spans="1:21" s="27" customFormat="1" x14ac:dyDescent="0.25">
      <c r="A588" s="157"/>
      <c r="B588" s="136">
        <v>3</v>
      </c>
      <c r="C588" s="94">
        <v>3</v>
      </c>
      <c r="D588" s="94">
        <v>90</v>
      </c>
      <c r="E588" s="94">
        <v>36</v>
      </c>
      <c r="F588" s="94" t="s">
        <v>228</v>
      </c>
      <c r="G588" s="350" t="str">
        <f t="shared" si="93"/>
        <v>3.3.90.36.31</v>
      </c>
      <c r="H588" s="95" t="s">
        <v>417</v>
      </c>
      <c r="I588" s="207" t="str">
        <f t="shared" si="91"/>
        <v>A</v>
      </c>
      <c r="J588" s="273">
        <f t="shared" si="90"/>
        <v>5</v>
      </c>
      <c r="K588" s="474" t="s">
        <v>61</v>
      </c>
      <c r="M588" s="69" t="str">
        <f t="shared" si="94"/>
        <v>3.3.90.36.31</v>
      </c>
      <c r="N588" s="69" t="str">
        <f t="shared" si="95"/>
        <v>33903631</v>
      </c>
      <c r="O588" s="69" t="b">
        <f t="shared" si="96"/>
        <v>1</v>
      </c>
      <c r="P588" s="186" t="str">
        <f t="shared" si="92"/>
        <v>33903631</v>
      </c>
      <c r="R588" s="407" t="str">
        <f t="shared" si="97"/>
        <v>A</v>
      </c>
      <c r="S588" s="27" t="b">
        <f t="shared" si="98"/>
        <v>1</v>
      </c>
      <c r="U588" s="69" t="str">
        <f t="shared" si="99"/>
        <v>3.3.90.36.31 - SERVIÇOS DE REABILITAÇÃO PROFISSIONAL</v>
      </c>
    </row>
    <row r="589" spans="1:21" x14ac:dyDescent="0.25">
      <c r="B589" s="136" t="s">
        <v>213</v>
      </c>
      <c r="C589" s="94" t="s">
        <v>213</v>
      </c>
      <c r="D589" s="94" t="s">
        <v>214</v>
      </c>
      <c r="E589" s="94" t="s">
        <v>250</v>
      </c>
      <c r="F589" s="94" t="s">
        <v>233</v>
      </c>
      <c r="G589" s="350" t="str">
        <f t="shared" si="93"/>
        <v>3.3.90.36.32</v>
      </c>
      <c r="H589" s="95" t="s">
        <v>690</v>
      </c>
      <c r="I589" s="207" t="str">
        <f t="shared" si="91"/>
        <v>A</v>
      </c>
      <c r="J589" s="273">
        <f t="shared" ref="J589:J652" si="100">IF( (VALUE(F589) &gt; 0), 5,IF( (VALUE(E589) &gt; 0), 4,IF( (VALUE(D589) &gt; 0), 3,IF( (VALUE(C589) &gt; 0), 2,1))))</f>
        <v>5</v>
      </c>
      <c r="K589" s="474" t="s">
        <v>61</v>
      </c>
      <c r="M589" s="69" t="str">
        <f t="shared" si="94"/>
        <v>3.3.90.36.32</v>
      </c>
      <c r="N589" s="69" t="str">
        <f t="shared" si="95"/>
        <v>33903632</v>
      </c>
      <c r="O589" s="69" t="b">
        <f t="shared" si="96"/>
        <v>1</v>
      </c>
      <c r="P589" s="186" t="str">
        <f t="shared" si="92"/>
        <v>33903632</v>
      </c>
      <c r="R589" s="407" t="str">
        <f t="shared" si="97"/>
        <v>A</v>
      </c>
      <c r="S589" s="2" t="b">
        <f t="shared" si="98"/>
        <v>1</v>
      </c>
      <c r="U589" s="69" t="str">
        <f t="shared" si="99"/>
        <v>3.3.90.36.32 - SERVIÇOS DE ASSISTENCIA SOCIAL</v>
      </c>
    </row>
    <row r="590" spans="1:21" x14ac:dyDescent="0.25">
      <c r="B590" s="136" t="s">
        <v>213</v>
      </c>
      <c r="C590" s="94" t="s">
        <v>213</v>
      </c>
      <c r="D590" s="94" t="s">
        <v>214</v>
      </c>
      <c r="E590" s="94" t="s">
        <v>250</v>
      </c>
      <c r="F590" s="94" t="s">
        <v>234</v>
      </c>
      <c r="G590" s="350" t="str">
        <f t="shared" si="93"/>
        <v>3.3.90.36.34</v>
      </c>
      <c r="H590" s="95" t="s">
        <v>691</v>
      </c>
      <c r="I590" s="207" t="str">
        <f t="shared" si="91"/>
        <v>A</v>
      </c>
      <c r="J590" s="273">
        <f t="shared" si="100"/>
        <v>5</v>
      </c>
      <c r="K590" s="474" t="s">
        <v>61</v>
      </c>
      <c r="M590" s="69" t="str">
        <f t="shared" si="94"/>
        <v>3.3.90.36.34</v>
      </c>
      <c r="N590" s="69" t="str">
        <f t="shared" si="95"/>
        <v>33903634</v>
      </c>
      <c r="O590" s="69" t="b">
        <f t="shared" si="96"/>
        <v>1</v>
      </c>
      <c r="P590" s="186" t="str">
        <f t="shared" si="92"/>
        <v>33903634</v>
      </c>
      <c r="R590" s="407" t="str">
        <f t="shared" si="97"/>
        <v>A</v>
      </c>
      <c r="S590" s="2" t="b">
        <f t="shared" si="98"/>
        <v>1</v>
      </c>
      <c r="U590" s="69" t="str">
        <f t="shared" si="99"/>
        <v>3.3.90.36.34 - SERVIÇOS DE PERICIAS MEDICAS POR BENEFÍCIOS</v>
      </c>
    </row>
    <row r="591" spans="1:21" s="28" customFormat="1" x14ac:dyDescent="0.25">
      <c r="A591" s="157"/>
      <c r="B591" s="136">
        <v>3</v>
      </c>
      <c r="C591" s="94">
        <v>3</v>
      </c>
      <c r="D591" s="94">
        <v>90</v>
      </c>
      <c r="E591" s="94">
        <v>36</v>
      </c>
      <c r="F591" s="94">
        <v>35</v>
      </c>
      <c r="G591" s="350" t="str">
        <f t="shared" si="93"/>
        <v>3.3.90.36.35</v>
      </c>
      <c r="H591" s="95" t="s">
        <v>418</v>
      </c>
      <c r="I591" s="207" t="str">
        <f t="shared" si="91"/>
        <v>A</v>
      </c>
      <c r="J591" s="273">
        <f t="shared" si="100"/>
        <v>5</v>
      </c>
      <c r="K591" s="474" t="s">
        <v>61</v>
      </c>
      <c r="M591" s="69" t="str">
        <f t="shared" si="94"/>
        <v>3.3.90.36.35</v>
      </c>
      <c r="N591" s="69" t="str">
        <f t="shared" si="95"/>
        <v>33903635</v>
      </c>
      <c r="O591" s="69" t="b">
        <f t="shared" si="96"/>
        <v>1</v>
      </c>
      <c r="P591" s="186" t="str">
        <f t="shared" si="92"/>
        <v>33903635</v>
      </c>
      <c r="R591" s="407" t="str">
        <f t="shared" si="97"/>
        <v>A</v>
      </c>
      <c r="S591" s="28" t="b">
        <f t="shared" si="98"/>
        <v>1</v>
      </c>
      <c r="U591" s="69" t="str">
        <f t="shared" si="99"/>
        <v>3.3.90.36.35 - SERVIÇO DE APOIO ADMINISTRATIVO, TÉCNICO E OPERACIONAL</v>
      </c>
    </row>
    <row r="592" spans="1:21" s="28" customFormat="1" x14ac:dyDescent="0.25">
      <c r="A592" s="157"/>
      <c r="B592" s="136">
        <v>3</v>
      </c>
      <c r="C592" s="94">
        <v>3</v>
      </c>
      <c r="D592" s="94">
        <v>90</v>
      </c>
      <c r="E592" s="94">
        <v>36</v>
      </c>
      <c r="F592" s="94">
        <v>36</v>
      </c>
      <c r="G592" s="350" t="str">
        <f t="shared" si="93"/>
        <v>3.3.90.36.36</v>
      </c>
      <c r="H592" s="95" t="s">
        <v>419</v>
      </c>
      <c r="I592" s="207" t="str">
        <f t="shared" si="91"/>
        <v>A</v>
      </c>
      <c r="J592" s="273">
        <f t="shared" si="100"/>
        <v>5</v>
      </c>
      <c r="K592" s="474" t="s">
        <v>61</v>
      </c>
      <c r="M592" s="69" t="str">
        <f t="shared" si="94"/>
        <v>3.3.90.36.36</v>
      </c>
      <c r="N592" s="69" t="str">
        <f t="shared" si="95"/>
        <v>33903636</v>
      </c>
      <c r="O592" s="69" t="b">
        <f t="shared" si="96"/>
        <v>1</v>
      </c>
      <c r="P592" s="186" t="str">
        <f t="shared" si="92"/>
        <v>33903636</v>
      </c>
      <c r="R592" s="407" t="str">
        <f t="shared" si="97"/>
        <v>A</v>
      </c>
      <c r="S592" s="28" t="b">
        <f t="shared" si="98"/>
        <v>1</v>
      </c>
      <c r="U592" s="69" t="str">
        <f t="shared" si="99"/>
        <v>3.3.90.36.36 - SERVIÇO DE CONSERVAÇÃO E REBENEFICIAMENTO DE MERCADORIAS</v>
      </c>
    </row>
    <row r="593" spans="1:21" s="28" customFormat="1" x14ac:dyDescent="0.25">
      <c r="A593" s="157"/>
      <c r="B593" s="136">
        <v>3</v>
      </c>
      <c r="C593" s="94">
        <v>3</v>
      </c>
      <c r="D593" s="94">
        <v>90</v>
      </c>
      <c r="E593" s="94">
        <v>36</v>
      </c>
      <c r="F593" s="94">
        <v>37</v>
      </c>
      <c r="G593" s="350" t="str">
        <f t="shared" si="93"/>
        <v>3.3.90.36.37</v>
      </c>
      <c r="H593" s="95" t="s">
        <v>420</v>
      </c>
      <c r="I593" s="207" t="str">
        <f t="shared" si="91"/>
        <v>A</v>
      </c>
      <c r="J593" s="273">
        <f t="shared" si="100"/>
        <v>5</v>
      </c>
      <c r="K593" s="474" t="s">
        <v>61</v>
      </c>
      <c r="M593" s="69" t="str">
        <f t="shared" si="94"/>
        <v>3.3.90.36.37</v>
      </c>
      <c r="N593" s="69" t="str">
        <f t="shared" si="95"/>
        <v>33903637</v>
      </c>
      <c r="O593" s="69" t="b">
        <f t="shared" si="96"/>
        <v>1</v>
      </c>
      <c r="P593" s="186" t="str">
        <f t="shared" si="92"/>
        <v>33903637</v>
      </c>
      <c r="R593" s="407" t="str">
        <f t="shared" si="97"/>
        <v>A</v>
      </c>
      <c r="S593" s="28" t="b">
        <f t="shared" si="98"/>
        <v>1</v>
      </c>
      <c r="U593" s="69" t="str">
        <f t="shared" si="99"/>
        <v>3.3.90.36.37 - CONFECÇÃO DE MATERIAL DE ACONDICIONAMENTO E EMBALAGEM</v>
      </c>
    </row>
    <row r="594" spans="1:21" s="28" customFormat="1" x14ac:dyDescent="0.25">
      <c r="A594" s="157"/>
      <c r="B594" s="136">
        <v>3</v>
      </c>
      <c r="C594" s="94">
        <v>3</v>
      </c>
      <c r="D594" s="94">
        <v>90</v>
      </c>
      <c r="E594" s="94">
        <v>36</v>
      </c>
      <c r="F594" s="94">
        <v>38</v>
      </c>
      <c r="G594" s="350" t="str">
        <f t="shared" si="93"/>
        <v>3.3.90.36.38</v>
      </c>
      <c r="H594" s="95" t="s">
        <v>421</v>
      </c>
      <c r="I594" s="207" t="str">
        <f t="shared" si="91"/>
        <v>A</v>
      </c>
      <c r="J594" s="273">
        <f t="shared" si="100"/>
        <v>5</v>
      </c>
      <c r="K594" s="474" t="s">
        <v>61</v>
      </c>
      <c r="M594" s="69" t="str">
        <f t="shared" si="94"/>
        <v>3.3.90.36.38</v>
      </c>
      <c r="N594" s="69" t="str">
        <f t="shared" si="95"/>
        <v>33903638</v>
      </c>
      <c r="O594" s="69" t="b">
        <f t="shared" si="96"/>
        <v>1</v>
      </c>
      <c r="P594" s="186" t="str">
        <f t="shared" si="92"/>
        <v>33903638</v>
      </c>
      <c r="R594" s="407" t="str">
        <f t="shared" si="97"/>
        <v>A</v>
      </c>
      <c r="S594" s="28" t="b">
        <f t="shared" si="98"/>
        <v>1</v>
      </c>
      <c r="U594" s="69" t="str">
        <f t="shared" si="99"/>
        <v>3.3.90.36.38 - CONFECÇÃO DE UNIFORMES, BANDEIRAS E FLÂMULAS</v>
      </c>
    </row>
    <row r="595" spans="1:21" s="28" customFormat="1" x14ac:dyDescent="0.25">
      <c r="A595" s="157"/>
      <c r="B595" s="136">
        <v>3</v>
      </c>
      <c r="C595" s="94">
        <v>3</v>
      </c>
      <c r="D595" s="94">
        <v>90</v>
      </c>
      <c r="E595" s="94">
        <v>36</v>
      </c>
      <c r="F595" s="94">
        <v>39</v>
      </c>
      <c r="G595" s="350" t="str">
        <f t="shared" si="93"/>
        <v>3.3.90.36.39</v>
      </c>
      <c r="H595" s="95" t="s">
        <v>422</v>
      </c>
      <c r="I595" s="207" t="str">
        <f t="shared" si="91"/>
        <v>A</v>
      </c>
      <c r="J595" s="273">
        <f t="shared" si="100"/>
        <v>5</v>
      </c>
      <c r="K595" s="474" t="s">
        <v>61</v>
      </c>
      <c r="M595" s="69" t="str">
        <f t="shared" si="94"/>
        <v>3.3.90.36.39</v>
      </c>
      <c r="N595" s="69" t="str">
        <f t="shared" si="95"/>
        <v>33903639</v>
      </c>
      <c r="O595" s="69" t="b">
        <f t="shared" si="96"/>
        <v>1</v>
      </c>
      <c r="P595" s="186" t="str">
        <f t="shared" si="92"/>
        <v>33903639</v>
      </c>
      <c r="R595" s="407" t="str">
        <f t="shared" si="97"/>
        <v>A</v>
      </c>
      <c r="S595" s="28" t="b">
        <f t="shared" si="98"/>
        <v>1</v>
      </c>
      <c r="U595" s="69" t="str">
        <f t="shared" si="99"/>
        <v>3.3.90.36.39 - FRETES E TRANSPORTES DE ENCOMENDAS</v>
      </c>
    </row>
    <row r="596" spans="1:21" s="28" customFormat="1" x14ac:dyDescent="0.25">
      <c r="A596" s="157"/>
      <c r="B596" s="136">
        <v>3</v>
      </c>
      <c r="C596" s="94">
        <v>3</v>
      </c>
      <c r="D596" s="94">
        <v>90</v>
      </c>
      <c r="E596" s="94">
        <v>36</v>
      </c>
      <c r="F596" s="94">
        <v>40</v>
      </c>
      <c r="G596" s="350" t="str">
        <f t="shared" si="93"/>
        <v>3.3.90.36.40</v>
      </c>
      <c r="H596" s="95" t="s">
        <v>423</v>
      </c>
      <c r="I596" s="207" t="str">
        <f t="shared" ref="I596:I659" si="101">IF(J596&lt;J597,"S","A")</f>
        <v>A</v>
      </c>
      <c r="J596" s="273">
        <f t="shared" si="100"/>
        <v>5</v>
      </c>
      <c r="K596" s="474" t="s">
        <v>61</v>
      </c>
      <c r="M596" s="69" t="str">
        <f t="shared" si="94"/>
        <v>3.3.90.36.40</v>
      </c>
      <c r="N596" s="69" t="str">
        <f t="shared" si="95"/>
        <v>33903640</v>
      </c>
      <c r="O596" s="69" t="b">
        <f t="shared" si="96"/>
        <v>1</v>
      </c>
      <c r="P596" s="186" t="str">
        <f t="shared" si="92"/>
        <v>33903640</v>
      </c>
      <c r="R596" s="407" t="str">
        <f t="shared" si="97"/>
        <v>A</v>
      </c>
      <c r="S596" s="28" t="b">
        <f t="shared" si="98"/>
        <v>1</v>
      </c>
      <c r="U596" s="69" t="str">
        <f t="shared" si="99"/>
        <v>3.3.90.36.40 - ENCARGOS FINANCEIROS DEDUTÍVEIS</v>
      </c>
    </row>
    <row r="597" spans="1:21" s="28" customFormat="1" x14ac:dyDescent="0.25">
      <c r="A597" s="157"/>
      <c r="B597" s="136">
        <v>3</v>
      </c>
      <c r="C597" s="94">
        <v>3</v>
      </c>
      <c r="D597" s="94">
        <v>90</v>
      </c>
      <c r="E597" s="94">
        <v>36</v>
      </c>
      <c r="F597" s="94">
        <v>41</v>
      </c>
      <c r="G597" s="350" t="str">
        <f t="shared" si="93"/>
        <v>3.3.90.36.41</v>
      </c>
      <c r="H597" s="95" t="s">
        <v>424</v>
      </c>
      <c r="I597" s="207" t="str">
        <f t="shared" si="101"/>
        <v>A</v>
      </c>
      <c r="J597" s="273">
        <f t="shared" si="100"/>
        <v>5</v>
      </c>
      <c r="K597" s="474" t="s">
        <v>61</v>
      </c>
      <c r="M597" s="69" t="str">
        <f t="shared" si="94"/>
        <v>3.3.90.36.41</v>
      </c>
      <c r="N597" s="69" t="str">
        <f t="shared" si="95"/>
        <v>33903641</v>
      </c>
      <c r="O597" s="69" t="b">
        <f t="shared" si="96"/>
        <v>1</v>
      </c>
      <c r="P597" s="186" t="str">
        <f t="shared" si="92"/>
        <v>33903641</v>
      </c>
      <c r="R597" s="407" t="str">
        <f t="shared" si="97"/>
        <v>A</v>
      </c>
      <c r="S597" s="28" t="b">
        <f t="shared" si="98"/>
        <v>1</v>
      </c>
      <c r="U597" s="69" t="str">
        <f t="shared" si="99"/>
        <v>3.3.90.36.41 - MULTAS DEDUTÍVEIS</v>
      </c>
    </row>
    <row r="598" spans="1:21" s="28" customFormat="1" x14ac:dyDescent="0.25">
      <c r="A598" s="157"/>
      <c r="B598" s="136">
        <v>3</v>
      </c>
      <c r="C598" s="94">
        <v>3</v>
      </c>
      <c r="D598" s="94">
        <v>90</v>
      </c>
      <c r="E598" s="94">
        <v>36</v>
      </c>
      <c r="F598" s="94">
        <v>42</v>
      </c>
      <c r="G598" s="350" t="str">
        <f t="shared" si="93"/>
        <v>3.3.90.36.42</v>
      </c>
      <c r="H598" s="95" t="s">
        <v>425</v>
      </c>
      <c r="I598" s="207" t="str">
        <f t="shared" si="101"/>
        <v>A</v>
      </c>
      <c r="J598" s="273">
        <f t="shared" si="100"/>
        <v>5</v>
      </c>
      <c r="K598" s="474" t="s">
        <v>61</v>
      </c>
      <c r="M598" s="69" t="str">
        <f t="shared" si="94"/>
        <v>3.3.90.36.42</v>
      </c>
      <c r="N598" s="69" t="str">
        <f t="shared" si="95"/>
        <v>33903642</v>
      </c>
      <c r="O598" s="69" t="b">
        <f t="shared" si="96"/>
        <v>1</v>
      </c>
      <c r="P598" s="186" t="str">
        <f t="shared" si="92"/>
        <v>33903642</v>
      </c>
      <c r="R598" s="407" t="str">
        <f t="shared" si="97"/>
        <v>A</v>
      </c>
      <c r="S598" s="28" t="b">
        <f t="shared" si="98"/>
        <v>1</v>
      </c>
      <c r="U598" s="69" t="str">
        <f t="shared" si="99"/>
        <v>3.3.90.36.42 - JUROS</v>
      </c>
    </row>
    <row r="599" spans="1:21" s="28" customFormat="1" x14ac:dyDescent="0.25">
      <c r="A599" s="157"/>
      <c r="B599" s="136">
        <v>3</v>
      </c>
      <c r="C599" s="94">
        <v>3</v>
      </c>
      <c r="D599" s="94">
        <v>90</v>
      </c>
      <c r="E599" s="94">
        <v>36</v>
      </c>
      <c r="F599" s="94">
        <v>43</v>
      </c>
      <c r="G599" s="350" t="str">
        <f t="shared" si="93"/>
        <v>3.3.90.36.43</v>
      </c>
      <c r="H599" s="95" t="s">
        <v>426</v>
      </c>
      <c r="I599" s="207" t="str">
        <f t="shared" si="101"/>
        <v>A</v>
      </c>
      <c r="J599" s="273">
        <f t="shared" si="100"/>
        <v>5</v>
      </c>
      <c r="K599" s="474" t="s">
        <v>61</v>
      </c>
      <c r="M599" s="69" t="str">
        <f t="shared" si="94"/>
        <v>3.3.90.36.43</v>
      </c>
      <c r="N599" s="69" t="str">
        <f t="shared" si="95"/>
        <v>33903643</v>
      </c>
      <c r="O599" s="69" t="b">
        <f t="shared" si="96"/>
        <v>1</v>
      </c>
      <c r="P599" s="186" t="str">
        <f t="shared" si="92"/>
        <v>33903643</v>
      </c>
      <c r="R599" s="407" t="str">
        <f t="shared" si="97"/>
        <v>A</v>
      </c>
      <c r="S599" s="28" t="b">
        <f t="shared" si="98"/>
        <v>1</v>
      </c>
      <c r="U599" s="69" t="str">
        <f t="shared" si="99"/>
        <v>3.3.90.36.43 - ENCARGOS FINANCEIROS INDEDUTÍVEIS</v>
      </c>
    </row>
    <row r="600" spans="1:21" s="28" customFormat="1" x14ac:dyDescent="0.25">
      <c r="A600" s="157"/>
      <c r="B600" s="136">
        <v>3</v>
      </c>
      <c r="C600" s="94">
        <v>3</v>
      </c>
      <c r="D600" s="94">
        <v>90</v>
      </c>
      <c r="E600" s="94">
        <v>36</v>
      </c>
      <c r="F600" s="94">
        <v>44</v>
      </c>
      <c r="G600" s="350" t="str">
        <f t="shared" si="93"/>
        <v>3.3.90.36.44</v>
      </c>
      <c r="H600" s="95" t="s">
        <v>427</v>
      </c>
      <c r="I600" s="207" t="str">
        <f t="shared" si="101"/>
        <v>A</v>
      </c>
      <c r="J600" s="273">
        <f t="shared" si="100"/>
        <v>5</v>
      </c>
      <c r="K600" s="474" t="s">
        <v>61</v>
      </c>
      <c r="M600" s="69" t="str">
        <f t="shared" si="94"/>
        <v>3.3.90.36.44</v>
      </c>
      <c r="N600" s="69" t="str">
        <f t="shared" si="95"/>
        <v>33903644</v>
      </c>
      <c r="O600" s="69" t="b">
        <f t="shared" si="96"/>
        <v>1</v>
      </c>
      <c r="P600" s="186" t="str">
        <f t="shared" si="92"/>
        <v>33903644</v>
      </c>
      <c r="R600" s="407" t="str">
        <f t="shared" si="97"/>
        <v>A</v>
      </c>
      <c r="S600" s="28" t="b">
        <f t="shared" si="98"/>
        <v>1</v>
      </c>
      <c r="U600" s="69" t="str">
        <f t="shared" si="99"/>
        <v>3.3.90.36.44 - MULTAS INDEDUTÍVEIS</v>
      </c>
    </row>
    <row r="601" spans="1:21" x14ac:dyDescent="0.25">
      <c r="B601" s="136" t="s">
        <v>213</v>
      </c>
      <c r="C601" s="94" t="s">
        <v>213</v>
      </c>
      <c r="D601" s="94" t="s">
        <v>214</v>
      </c>
      <c r="E601" s="94" t="s">
        <v>250</v>
      </c>
      <c r="F601" s="94" t="s">
        <v>245</v>
      </c>
      <c r="G601" s="350" t="str">
        <f t="shared" si="93"/>
        <v>3.3.90.36.45</v>
      </c>
      <c r="H601" s="95" t="s">
        <v>692</v>
      </c>
      <c r="I601" s="207" t="str">
        <f t="shared" si="101"/>
        <v>A</v>
      </c>
      <c r="J601" s="273">
        <f t="shared" si="100"/>
        <v>5</v>
      </c>
      <c r="K601" s="474" t="s">
        <v>61</v>
      </c>
      <c r="M601" s="69" t="str">
        <f t="shared" si="94"/>
        <v>3.3.90.36.45</v>
      </c>
      <c r="N601" s="69" t="str">
        <f t="shared" si="95"/>
        <v>33903645</v>
      </c>
      <c r="O601" s="69" t="b">
        <f t="shared" si="96"/>
        <v>1</v>
      </c>
      <c r="P601" s="186" t="str">
        <f t="shared" si="92"/>
        <v>33903645</v>
      </c>
      <c r="R601" s="407" t="str">
        <f t="shared" si="97"/>
        <v>A</v>
      </c>
      <c r="S601" s="2" t="b">
        <f t="shared" si="98"/>
        <v>1</v>
      </c>
      <c r="U601" s="69" t="str">
        <f t="shared" si="99"/>
        <v>3.3.90.36.45 - JETONS E GRATIFICAÇÕES A CONSELHEIROS</v>
      </c>
    </row>
    <row r="602" spans="1:21" x14ac:dyDescent="0.25">
      <c r="B602" s="136" t="s">
        <v>213</v>
      </c>
      <c r="C602" s="94" t="s">
        <v>213</v>
      </c>
      <c r="D602" s="94" t="s">
        <v>214</v>
      </c>
      <c r="E602" s="94" t="s">
        <v>250</v>
      </c>
      <c r="F602" s="94" t="s">
        <v>246</v>
      </c>
      <c r="G602" s="350" t="str">
        <f t="shared" si="93"/>
        <v>3.3.90.36.46</v>
      </c>
      <c r="H602" s="95" t="s">
        <v>693</v>
      </c>
      <c r="I602" s="207" t="str">
        <f t="shared" si="101"/>
        <v>A</v>
      </c>
      <c r="J602" s="273">
        <f t="shared" si="100"/>
        <v>5</v>
      </c>
      <c r="K602" s="474" t="s">
        <v>61</v>
      </c>
      <c r="M602" s="69" t="str">
        <f t="shared" si="94"/>
        <v>3.3.90.36.46</v>
      </c>
      <c r="N602" s="69" t="str">
        <f t="shared" si="95"/>
        <v>33903646</v>
      </c>
      <c r="O602" s="69" t="b">
        <f t="shared" si="96"/>
        <v>1</v>
      </c>
      <c r="P602" s="186" t="str">
        <f t="shared" si="92"/>
        <v>33903646</v>
      </c>
      <c r="R602" s="407" t="str">
        <f t="shared" si="97"/>
        <v>A</v>
      </c>
      <c r="S602" s="2" t="b">
        <f t="shared" si="98"/>
        <v>1</v>
      </c>
      <c r="U602" s="69" t="str">
        <f t="shared" si="99"/>
        <v>3.3.90.36.46 - DIÁRIAS A CONSELHEIROS</v>
      </c>
    </row>
    <row r="603" spans="1:21" s="59" customFormat="1" x14ac:dyDescent="0.25">
      <c r="A603" s="159"/>
      <c r="B603" s="136" t="s">
        <v>213</v>
      </c>
      <c r="C603" s="94" t="s">
        <v>213</v>
      </c>
      <c r="D603" s="94" t="s">
        <v>214</v>
      </c>
      <c r="E603" s="94" t="s">
        <v>250</v>
      </c>
      <c r="F603" s="94">
        <v>48</v>
      </c>
      <c r="G603" s="350" t="str">
        <f t="shared" si="93"/>
        <v>3.3.90.36.48</v>
      </c>
      <c r="H603" s="95" t="s">
        <v>329</v>
      </c>
      <c r="I603" s="207" t="str">
        <f t="shared" si="101"/>
        <v>A</v>
      </c>
      <c r="J603" s="273">
        <f t="shared" si="100"/>
        <v>5</v>
      </c>
      <c r="K603" s="474" t="s">
        <v>61</v>
      </c>
      <c r="M603" s="69" t="str">
        <f t="shared" si="94"/>
        <v>3.3.90.36.48</v>
      </c>
      <c r="N603" s="69" t="str">
        <f t="shared" si="95"/>
        <v>33903648</v>
      </c>
      <c r="O603" s="69" t="b">
        <f t="shared" si="96"/>
        <v>1</v>
      </c>
      <c r="P603" s="186" t="str">
        <f t="shared" si="92"/>
        <v>33903648</v>
      </c>
      <c r="R603" s="408" t="str">
        <f t="shared" si="97"/>
        <v>A</v>
      </c>
      <c r="S603" s="59" t="b">
        <f t="shared" si="98"/>
        <v>1</v>
      </c>
      <c r="U603" s="69" t="str">
        <f t="shared" si="99"/>
        <v>3.3.90.36.48 - TRANSPORTE ESCOLAR</v>
      </c>
    </row>
    <row r="604" spans="1:21" s="29" customFormat="1" x14ac:dyDescent="0.25">
      <c r="A604" s="157"/>
      <c r="B604" s="136">
        <v>3</v>
      </c>
      <c r="C604" s="94">
        <v>3</v>
      </c>
      <c r="D604" s="94">
        <v>90</v>
      </c>
      <c r="E604" s="94">
        <v>36</v>
      </c>
      <c r="F604" s="94">
        <v>59</v>
      </c>
      <c r="G604" s="350" t="str">
        <f t="shared" si="93"/>
        <v>3.3.90.36.59</v>
      </c>
      <c r="H604" s="95" t="s">
        <v>428</v>
      </c>
      <c r="I604" s="207" t="str">
        <f t="shared" si="101"/>
        <v>A</v>
      </c>
      <c r="J604" s="273">
        <f t="shared" si="100"/>
        <v>5</v>
      </c>
      <c r="K604" s="474" t="s">
        <v>61</v>
      </c>
      <c r="M604" s="69" t="str">
        <f t="shared" si="94"/>
        <v>3.3.90.36.59</v>
      </c>
      <c r="N604" s="69" t="str">
        <f t="shared" si="95"/>
        <v>33903659</v>
      </c>
      <c r="O604" s="69" t="b">
        <f t="shared" si="96"/>
        <v>1</v>
      </c>
      <c r="P604" s="186" t="str">
        <f t="shared" si="92"/>
        <v>33903659</v>
      </c>
      <c r="R604" s="407" t="str">
        <f t="shared" si="97"/>
        <v>A</v>
      </c>
      <c r="S604" s="29" t="b">
        <f t="shared" si="98"/>
        <v>1</v>
      </c>
      <c r="U604" s="69" t="str">
        <f t="shared" si="99"/>
        <v>3.3.90.36.59 - SERVIÇOS DE ÁUDIO, VÍDEO E FOTO</v>
      </c>
    </row>
    <row r="605" spans="1:21" s="29" customFormat="1" x14ac:dyDescent="0.25">
      <c r="A605" s="157"/>
      <c r="B605" s="136">
        <v>3</v>
      </c>
      <c r="C605" s="94">
        <v>3</v>
      </c>
      <c r="D605" s="94">
        <v>90</v>
      </c>
      <c r="E605" s="94">
        <v>36</v>
      </c>
      <c r="F605" s="94">
        <v>89</v>
      </c>
      <c r="G605" s="350" t="str">
        <f t="shared" si="93"/>
        <v>3.3.90.36.89</v>
      </c>
      <c r="H605" s="95" t="s">
        <v>429</v>
      </c>
      <c r="I605" s="207" t="str">
        <f t="shared" si="101"/>
        <v>A</v>
      </c>
      <c r="J605" s="273">
        <f t="shared" si="100"/>
        <v>5</v>
      </c>
      <c r="K605" s="474" t="s">
        <v>61</v>
      </c>
      <c r="M605" s="69" t="str">
        <f t="shared" si="94"/>
        <v>3.3.90.36.89</v>
      </c>
      <c r="N605" s="69" t="str">
        <f t="shared" si="95"/>
        <v>33903689</v>
      </c>
      <c r="O605" s="69" t="b">
        <f t="shared" si="96"/>
        <v>1</v>
      </c>
      <c r="P605" s="186" t="str">
        <f t="shared" si="92"/>
        <v>33903689</v>
      </c>
      <c r="R605" s="407" t="str">
        <f t="shared" si="97"/>
        <v>A</v>
      </c>
      <c r="S605" s="29" t="b">
        <f t="shared" si="98"/>
        <v>1</v>
      </c>
      <c r="U605" s="69" t="str">
        <f t="shared" si="99"/>
        <v>3.3.90.36.89 - MANUTENÇÃO DE REPARTIÇÕES, SERVIÇO EXTERIOR</v>
      </c>
    </row>
    <row r="606" spans="1:21" x14ac:dyDescent="0.25">
      <c r="B606" s="136" t="s">
        <v>213</v>
      </c>
      <c r="C606" s="94" t="s">
        <v>213</v>
      </c>
      <c r="D606" s="94" t="s">
        <v>214</v>
      </c>
      <c r="E606" s="94" t="s">
        <v>250</v>
      </c>
      <c r="F606" s="94" t="s">
        <v>270</v>
      </c>
      <c r="G606" s="350" t="str">
        <f t="shared" si="93"/>
        <v>3.3.90.36.99</v>
      </c>
      <c r="H606" s="95" t="s">
        <v>694</v>
      </c>
      <c r="I606" s="207" t="str">
        <f t="shared" si="101"/>
        <v>A</v>
      </c>
      <c r="J606" s="273">
        <f t="shared" si="100"/>
        <v>5</v>
      </c>
      <c r="K606" s="474" t="s">
        <v>61</v>
      </c>
      <c r="M606" s="69" t="str">
        <f t="shared" si="94"/>
        <v>3.3.90.36.99</v>
      </c>
      <c r="N606" s="69" t="str">
        <f t="shared" si="95"/>
        <v>33903699</v>
      </c>
      <c r="O606" s="69" t="b">
        <f t="shared" si="96"/>
        <v>1</v>
      </c>
      <c r="P606" s="186" t="str">
        <f t="shared" si="92"/>
        <v>33903699</v>
      </c>
      <c r="R606" s="407" t="str">
        <f t="shared" si="97"/>
        <v>A</v>
      </c>
      <c r="S606" s="2" t="b">
        <f t="shared" si="98"/>
        <v>1</v>
      </c>
      <c r="U606" s="69" t="str">
        <f t="shared" si="99"/>
        <v>3.3.90.36.99 - OUTROS SERVIÇOS</v>
      </c>
    </row>
    <row r="607" spans="1:21" x14ac:dyDescent="0.25">
      <c r="B607" s="138" t="s">
        <v>213</v>
      </c>
      <c r="C607" s="113" t="s">
        <v>213</v>
      </c>
      <c r="D607" s="113" t="s">
        <v>214</v>
      </c>
      <c r="E607" s="113" t="s">
        <v>240</v>
      </c>
      <c r="F607" s="113" t="s">
        <v>264</v>
      </c>
      <c r="G607" s="353" t="str">
        <f t="shared" si="93"/>
        <v>3.3.90.37.00</v>
      </c>
      <c r="H607" s="89" t="s">
        <v>134</v>
      </c>
      <c r="I607" s="128" t="str">
        <f t="shared" si="101"/>
        <v>A</v>
      </c>
      <c r="J607" s="278">
        <f t="shared" si="100"/>
        <v>4</v>
      </c>
      <c r="K607" s="467" t="s">
        <v>53</v>
      </c>
      <c r="M607" s="69" t="str">
        <f t="shared" si="94"/>
        <v>3.3.90.37.00</v>
      </c>
      <c r="N607" s="69" t="str">
        <f t="shared" si="95"/>
        <v>33903700</v>
      </c>
      <c r="O607" s="69" t="b">
        <f t="shared" si="96"/>
        <v>1</v>
      </c>
      <c r="P607" s="186" t="str">
        <f t="shared" si="92"/>
        <v>33903700</v>
      </c>
      <c r="R607" s="407" t="str">
        <f t="shared" si="97"/>
        <v>A</v>
      </c>
      <c r="S607" s="2" t="b">
        <f t="shared" si="98"/>
        <v>1</v>
      </c>
      <c r="U607" s="69" t="str">
        <f t="shared" si="99"/>
        <v>3.3.90.37.00 - LOCAÇÃO DE MÃO-DE-OBRA</v>
      </c>
    </row>
    <row r="608" spans="1:21" x14ac:dyDescent="0.25">
      <c r="B608" s="138" t="s">
        <v>213</v>
      </c>
      <c r="C608" s="113" t="s">
        <v>213</v>
      </c>
      <c r="D608" s="113" t="s">
        <v>214</v>
      </c>
      <c r="E608" s="113" t="s">
        <v>232</v>
      </c>
      <c r="F608" s="113" t="s">
        <v>264</v>
      </c>
      <c r="G608" s="353" t="str">
        <f t="shared" si="93"/>
        <v>3.3.90.38.00</v>
      </c>
      <c r="H608" s="89" t="s">
        <v>162</v>
      </c>
      <c r="I608" s="128" t="str">
        <f t="shared" si="101"/>
        <v>A</v>
      </c>
      <c r="J608" s="278">
        <f t="shared" si="100"/>
        <v>4</v>
      </c>
      <c r="K608" s="467" t="s">
        <v>53</v>
      </c>
      <c r="M608" s="69" t="str">
        <f t="shared" si="94"/>
        <v>3.3.90.38.00</v>
      </c>
      <c r="N608" s="69" t="str">
        <f t="shared" si="95"/>
        <v>33903800</v>
      </c>
      <c r="O608" s="69" t="b">
        <f t="shared" si="96"/>
        <v>1</v>
      </c>
      <c r="P608" s="186" t="str">
        <f t="shared" si="92"/>
        <v>33903800</v>
      </c>
      <c r="R608" s="407" t="str">
        <f t="shared" si="97"/>
        <v>A</v>
      </c>
      <c r="S608" s="2" t="b">
        <f t="shared" si="98"/>
        <v>1</v>
      </c>
      <c r="U608" s="69" t="str">
        <f t="shared" si="99"/>
        <v>3.3.90.38.00 - ARRENDAMENTO MERCANTIL</v>
      </c>
    </row>
    <row r="609" spans="1:21" s="6" customFormat="1" x14ac:dyDescent="0.25">
      <c r="A609" s="158"/>
      <c r="B609" s="139" t="s">
        <v>213</v>
      </c>
      <c r="C609" s="115" t="s">
        <v>213</v>
      </c>
      <c r="D609" s="115" t="s">
        <v>214</v>
      </c>
      <c r="E609" s="115" t="s">
        <v>262</v>
      </c>
      <c r="F609" s="115" t="s">
        <v>264</v>
      </c>
      <c r="G609" s="349" t="str">
        <f t="shared" si="93"/>
        <v>3.3.90.39.00</v>
      </c>
      <c r="H609" s="93" t="s">
        <v>126</v>
      </c>
      <c r="I609" s="125" t="str">
        <f t="shared" si="101"/>
        <v>S</v>
      </c>
      <c r="J609" s="272">
        <f t="shared" si="100"/>
        <v>4</v>
      </c>
      <c r="K609" s="479" t="s">
        <v>60</v>
      </c>
      <c r="M609" s="69" t="str">
        <f t="shared" si="94"/>
        <v>3.3.90.39.00</v>
      </c>
      <c r="N609" s="69" t="str">
        <f t="shared" si="95"/>
        <v>33903900</v>
      </c>
      <c r="O609" s="69" t="b">
        <f t="shared" si="96"/>
        <v>1</v>
      </c>
      <c r="P609" s="186" t="str">
        <f t="shared" si="92"/>
        <v>33903900</v>
      </c>
      <c r="R609" s="409" t="str">
        <f t="shared" si="97"/>
        <v>S</v>
      </c>
      <c r="S609" s="6" t="b">
        <f t="shared" si="98"/>
        <v>1</v>
      </c>
      <c r="U609" s="69" t="str">
        <f t="shared" si="99"/>
        <v>3.3.90.39.00 - OUTROS SERVIÇOS DE TERCEIROS - PESSOA JURÍDICA</v>
      </c>
    </row>
    <row r="610" spans="1:21" s="30" customFormat="1" x14ac:dyDescent="0.25">
      <c r="A610" s="158"/>
      <c r="B610" s="136">
        <v>3</v>
      </c>
      <c r="C610" s="94">
        <v>3</v>
      </c>
      <c r="D610" s="94">
        <v>90</v>
      </c>
      <c r="E610" s="94" t="s">
        <v>262</v>
      </c>
      <c r="F610" s="94" t="s">
        <v>251</v>
      </c>
      <c r="G610" s="350" t="str">
        <f t="shared" si="93"/>
        <v>3.3.90.39.01</v>
      </c>
      <c r="H610" s="96" t="s">
        <v>430</v>
      </c>
      <c r="I610" s="216" t="str">
        <f t="shared" si="101"/>
        <v>A</v>
      </c>
      <c r="J610" s="273">
        <f t="shared" si="100"/>
        <v>5</v>
      </c>
      <c r="K610" s="474" t="s">
        <v>61</v>
      </c>
      <c r="M610" s="69" t="str">
        <f t="shared" si="94"/>
        <v>3.3.90.39.01</v>
      </c>
      <c r="N610" s="69" t="str">
        <f t="shared" si="95"/>
        <v>33903901</v>
      </c>
      <c r="O610" s="69" t="b">
        <f t="shared" si="96"/>
        <v>1</v>
      </c>
      <c r="P610" s="186" t="str">
        <f t="shared" si="92"/>
        <v>33903901</v>
      </c>
      <c r="R610" s="409" t="str">
        <f t="shared" si="97"/>
        <v>A</v>
      </c>
      <c r="S610" s="30" t="b">
        <f t="shared" si="98"/>
        <v>1</v>
      </c>
      <c r="U610" s="69" t="str">
        <f t="shared" si="99"/>
        <v>3.3.90.39.01 - ASSINATURAS DE PERIÓDICOS E ANUIDADES</v>
      </c>
    </row>
    <row r="611" spans="1:21" s="30" customFormat="1" x14ac:dyDescent="0.25">
      <c r="A611" s="158"/>
      <c r="B611" s="136">
        <v>3</v>
      </c>
      <c r="C611" s="94">
        <v>3</v>
      </c>
      <c r="D611" s="94">
        <v>90</v>
      </c>
      <c r="E611" s="94" t="s">
        <v>262</v>
      </c>
      <c r="F611" s="94" t="s">
        <v>216</v>
      </c>
      <c r="G611" s="350" t="str">
        <f t="shared" si="93"/>
        <v>3.3.90.39.02</v>
      </c>
      <c r="H611" s="96" t="s">
        <v>393</v>
      </c>
      <c r="I611" s="216" t="str">
        <f t="shared" si="101"/>
        <v>A</v>
      </c>
      <c r="J611" s="273">
        <f t="shared" si="100"/>
        <v>5</v>
      </c>
      <c r="K611" s="474" t="s">
        <v>61</v>
      </c>
      <c r="M611" s="69" t="str">
        <f t="shared" si="94"/>
        <v>3.3.90.39.02</v>
      </c>
      <c r="N611" s="69" t="str">
        <f t="shared" si="95"/>
        <v>33903902</v>
      </c>
      <c r="O611" s="69" t="b">
        <f t="shared" si="96"/>
        <v>1</v>
      </c>
      <c r="P611" s="186" t="str">
        <f t="shared" si="92"/>
        <v>33903902</v>
      </c>
      <c r="R611" s="409" t="str">
        <f t="shared" si="97"/>
        <v>A</v>
      </c>
      <c r="S611" s="30" t="b">
        <f t="shared" si="98"/>
        <v>1</v>
      </c>
      <c r="U611" s="69" t="str">
        <f t="shared" si="99"/>
        <v>3.3.90.39.02 - CONDOMÍNIOS</v>
      </c>
    </row>
    <row r="612" spans="1:21" s="30" customFormat="1" x14ac:dyDescent="0.25">
      <c r="A612" s="158"/>
      <c r="B612" s="136">
        <v>3</v>
      </c>
      <c r="C612" s="94">
        <v>3</v>
      </c>
      <c r="D612" s="94">
        <v>90</v>
      </c>
      <c r="E612" s="94" t="s">
        <v>262</v>
      </c>
      <c r="F612" s="94" t="s">
        <v>217</v>
      </c>
      <c r="G612" s="350" t="str">
        <f t="shared" si="93"/>
        <v>3.3.90.39.03</v>
      </c>
      <c r="H612" s="96" t="s">
        <v>396</v>
      </c>
      <c r="I612" s="216" t="str">
        <f t="shared" si="101"/>
        <v>A</v>
      </c>
      <c r="J612" s="273">
        <f t="shared" si="100"/>
        <v>5</v>
      </c>
      <c r="K612" s="474" t="s">
        <v>61</v>
      </c>
      <c r="M612" s="69" t="str">
        <f t="shared" si="94"/>
        <v>3.3.90.39.03</v>
      </c>
      <c r="N612" s="69" t="str">
        <f t="shared" si="95"/>
        <v>33903903</v>
      </c>
      <c r="O612" s="69" t="b">
        <f t="shared" si="96"/>
        <v>1</v>
      </c>
      <c r="P612" s="186" t="str">
        <f t="shared" si="92"/>
        <v>33903903</v>
      </c>
      <c r="R612" s="409" t="str">
        <f t="shared" si="97"/>
        <v>A</v>
      </c>
      <c r="S612" s="30" t="b">
        <f t="shared" si="98"/>
        <v>1</v>
      </c>
      <c r="U612" s="69" t="str">
        <f t="shared" si="99"/>
        <v>3.3.90.39.03 - COMISSÕES E CORRETAGENS</v>
      </c>
    </row>
    <row r="613" spans="1:21" s="30" customFormat="1" x14ac:dyDescent="0.25">
      <c r="A613" s="158"/>
      <c r="B613" s="136">
        <v>3</v>
      </c>
      <c r="C613" s="94">
        <v>3</v>
      </c>
      <c r="D613" s="94">
        <v>90</v>
      </c>
      <c r="E613" s="94" t="s">
        <v>262</v>
      </c>
      <c r="F613" s="94" t="s">
        <v>218</v>
      </c>
      <c r="G613" s="350" t="str">
        <f t="shared" si="93"/>
        <v>3.3.90.39.04</v>
      </c>
      <c r="H613" s="96" t="s">
        <v>397</v>
      </c>
      <c r="I613" s="216" t="str">
        <f t="shared" si="101"/>
        <v>A</v>
      </c>
      <c r="J613" s="273">
        <f t="shared" si="100"/>
        <v>5</v>
      </c>
      <c r="K613" s="474" t="s">
        <v>61</v>
      </c>
      <c r="M613" s="69" t="str">
        <f t="shared" si="94"/>
        <v>3.3.90.39.04</v>
      </c>
      <c r="N613" s="69" t="str">
        <f t="shared" si="95"/>
        <v>33903904</v>
      </c>
      <c r="O613" s="69" t="b">
        <f t="shared" si="96"/>
        <v>1</v>
      </c>
      <c r="P613" s="186" t="str">
        <f t="shared" si="92"/>
        <v>33903904</v>
      </c>
      <c r="R613" s="409" t="str">
        <f t="shared" si="97"/>
        <v>A</v>
      </c>
      <c r="S613" s="30" t="b">
        <f t="shared" si="98"/>
        <v>1</v>
      </c>
      <c r="U613" s="69" t="str">
        <f t="shared" si="99"/>
        <v>3.3.90.39.04 - DIREITOS AUTORAIS</v>
      </c>
    </row>
    <row r="614" spans="1:21" s="30" customFormat="1" x14ac:dyDescent="0.25">
      <c r="A614" s="158"/>
      <c r="B614" s="136">
        <v>3</v>
      </c>
      <c r="C614" s="94">
        <v>3</v>
      </c>
      <c r="D614" s="94">
        <v>90</v>
      </c>
      <c r="E614" s="94" t="s">
        <v>262</v>
      </c>
      <c r="F614" s="94" t="s">
        <v>219</v>
      </c>
      <c r="G614" s="350" t="str">
        <f t="shared" si="93"/>
        <v>3.3.90.39.05</v>
      </c>
      <c r="H614" s="96" t="s">
        <v>431</v>
      </c>
      <c r="I614" s="216" t="str">
        <f t="shared" si="101"/>
        <v>A</v>
      </c>
      <c r="J614" s="273">
        <f t="shared" si="100"/>
        <v>5</v>
      </c>
      <c r="K614" s="474" t="s">
        <v>61</v>
      </c>
      <c r="M614" s="69" t="str">
        <f t="shared" si="94"/>
        <v>3.3.90.39.05</v>
      </c>
      <c r="N614" s="69" t="str">
        <f t="shared" si="95"/>
        <v>33903905</v>
      </c>
      <c r="O614" s="69" t="b">
        <f t="shared" si="96"/>
        <v>1</v>
      </c>
      <c r="P614" s="186" t="str">
        <f t="shared" si="92"/>
        <v>33903905</v>
      </c>
      <c r="R614" s="409" t="str">
        <f t="shared" si="97"/>
        <v>A</v>
      </c>
      <c r="S614" s="30" t="b">
        <f t="shared" si="98"/>
        <v>1</v>
      </c>
      <c r="U614" s="69" t="str">
        <f t="shared" si="99"/>
        <v>3.3.90.39.05 - SERVIÇOS TÉCNICOS PROFISSIONAIS</v>
      </c>
    </row>
    <row r="615" spans="1:21" s="30" customFormat="1" x14ac:dyDescent="0.25">
      <c r="A615" s="158"/>
      <c r="B615" s="136">
        <v>3</v>
      </c>
      <c r="C615" s="94">
        <v>3</v>
      </c>
      <c r="D615" s="94">
        <v>90</v>
      </c>
      <c r="E615" s="94" t="s">
        <v>262</v>
      </c>
      <c r="F615" s="94" t="s">
        <v>220</v>
      </c>
      <c r="G615" s="350" t="str">
        <f t="shared" si="93"/>
        <v>3.3.90.39.06</v>
      </c>
      <c r="H615" s="96" t="s">
        <v>403</v>
      </c>
      <c r="I615" s="216" t="str">
        <f t="shared" si="101"/>
        <v>A</v>
      </c>
      <c r="J615" s="273">
        <f t="shared" si="100"/>
        <v>5</v>
      </c>
      <c r="K615" s="474" t="s">
        <v>61</v>
      </c>
      <c r="M615" s="69" t="str">
        <f t="shared" si="94"/>
        <v>3.3.90.39.06</v>
      </c>
      <c r="N615" s="69" t="str">
        <f t="shared" si="95"/>
        <v>33903906</v>
      </c>
      <c r="O615" s="69" t="b">
        <f t="shared" si="96"/>
        <v>1</v>
      </c>
      <c r="P615" s="186" t="str">
        <f t="shared" si="92"/>
        <v>33903906</v>
      </c>
      <c r="R615" s="409" t="str">
        <f t="shared" si="97"/>
        <v>A</v>
      </c>
      <c r="S615" s="30" t="b">
        <f t="shared" si="98"/>
        <v>1</v>
      </c>
      <c r="U615" s="69" t="str">
        <f t="shared" si="99"/>
        <v>3.3.90.39.06 - CAPATAZIA, ESTIVA E PESAGEM</v>
      </c>
    </row>
    <row r="616" spans="1:21" s="30" customFormat="1" x14ac:dyDescent="0.25">
      <c r="A616" s="158"/>
      <c r="B616" s="136">
        <v>3</v>
      </c>
      <c r="C616" s="94">
        <v>3</v>
      </c>
      <c r="D616" s="94">
        <v>90</v>
      </c>
      <c r="E616" s="94" t="s">
        <v>262</v>
      </c>
      <c r="F616" s="94" t="s">
        <v>221</v>
      </c>
      <c r="G616" s="350" t="str">
        <f t="shared" si="93"/>
        <v>3.3.90.39.07</v>
      </c>
      <c r="H616" s="96" t="s">
        <v>432</v>
      </c>
      <c r="I616" s="216" t="str">
        <f t="shared" si="101"/>
        <v>A</v>
      </c>
      <c r="J616" s="273">
        <f t="shared" si="100"/>
        <v>5</v>
      </c>
      <c r="K616" s="474" t="s">
        <v>61</v>
      </c>
      <c r="M616" s="69" t="str">
        <f t="shared" si="94"/>
        <v>3.3.90.39.07</v>
      </c>
      <c r="N616" s="69" t="str">
        <f t="shared" si="95"/>
        <v>33903907</v>
      </c>
      <c r="O616" s="69" t="b">
        <f t="shared" si="96"/>
        <v>1</v>
      </c>
      <c r="P616" s="186" t="str">
        <f t="shared" si="92"/>
        <v>33903907</v>
      </c>
      <c r="R616" s="409" t="str">
        <f t="shared" si="97"/>
        <v>A</v>
      </c>
      <c r="S616" s="30" t="b">
        <f t="shared" si="98"/>
        <v>1</v>
      </c>
      <c r="U616" s="69" t="str">
        <f t="shared" si="99"/>
        <v>3.3.90.39.07 - DESCONTOS FINANCEIROS CONCEDIDOS</v>
      </c>
    </row>
    <row r="617" spans="1:21" s="30" customFormat="1" x14ac:dyDescent="0.25">
      <c r="A617" s="158"/>
      <c r="B617" s="136">
        <v>3</v>
      </c>
      <c r="C617" s="94">
        <v>3</v>
      </c>
      <c r="D617" s="94">
        <v>90</v>
      </c>
      <c r="E617" s="94" t="s">
        <v>262</v>
      </c>
      <c r="F617" s="94" t="s">
        <v>252</v>
      </c>
      <c r="G617" s="350" t="str">
        <f t="shared" si="93"/>
        <v>3.3.90.39.09</v>
      </c>
      <c r="H617" s="96" t="s">
        <v>405</v>
      </c>
      <c r="I617" s="216" t="str">
        <f t="shared" si="101"/>
        <v>A</v>
      </c>
      <c r="J617" s="273">
        <f t="shared" si="100"/>
        <v>5</v>
      </c>
      <c r="K617" s="474" t="s">
        <v>61</v>
      </c>
      <c r="M617" s="69" t="str">
        <f t="shared" si="94"/>
        <v>3.3.90.39.09</v>
      </c>
      <c r="N617" s="69" t="str">
        <f t="shared" si="95"/>
        <v>33903909</v>
      </c>
      <c r="O617" s="69" t="b">
        <f t="shared" si="96"/>
        <v>1</v>
      </c>
      <c r="P617" s="186" t="str">
        <f t="shared" si="92"/>
        <v>33903909</v>
      </c>
      <c r="R617" s="409" t="str">
        <f t="shared" si="97"/>
        <v>A</v>
      </c>
      <c r="S617" s="30" t="b">
        <f t="shared" si="98"/>
        <v>1</v>
      </c>
      <c r="U617" s="69" t="str">
        <f t="shared" si="99"/>
        <v>3.3.90.39.09 - ARMAZENAGEM</v>
      </c>
    </row>
    <row r="618" spans="1:21" s="30" customFormat="1" x14ac:dyDescent="0.25">
      <c r="A618" s="158"/>
      <c r="B618" s="136">
        <v>3</v>
      </c>
      <c r="C618" s="94">
        <v>3</v>
      </c>
      <c r="D618" s="94">
        <v>90</v>
      </c>
      <c r="E618" s="94" t="s">
        <v>262</v>
      </c>
      <c r="F618" s="94" t="s">
        <v>261</v>
      </c>
      <c r="G618" s="350" t="str">
        <f t="shared" si="93"/>
        <v>3.3.90.39.10</v>
      </c>
      <c r="H618" s="96" t="s">
        <v>406</v>
      </c>
      <c r="I618" s="216" t="str">
        <f t="shared" si="101"/>
        <v>A</v>
      </c>
      <c r="J618" s="273">
        <f t="shared" si="100"/>
        <v>5</v>
      </c>
      <c r="K618" s="474" t="s">
        <v>61</v>
      </c>
      <c r="M618" s="69" t="str">
        <f t="shared" si="94"/>
        <v>3.3.90.39.10</v>
      </c>
      <c r="N618" s="69" t="str">
        <f t="shared" si="95"/>
        <v>33903910</v>
      </c>
      <c r="O618" s="69" t="b">
        <f t="shared" si="96"/>
        <v>1</v>
      </c>
      <c r="P618" s="186" t="str">
        <f t="shared" si="92"/>
        <v>33903910</v>
      </c>
      <c r="R618" s="409" t="str">
        <f t="shared" si="97"/>
        <v>A</v>
      </c>
      <c r="S618" s="30" t="b">
        <f t="shared" si="98"/>
        <v>1</v>
      </c>
      <c r="U618" s="69" t="str">
        <f t="shared" si="99"/>
        <v>3.3.90.39.10 - LOCAÇÃO DE IMÓVEIS</v>
      </c>
    </row>
    <row r="619" spans="1:21" s="30" customFormat="1" x14ac:dyDescent="0.25">
      <c r="A619" s="158"/>
      <c r="B619" s="136">
        <v>3</v>
      </c>
      <c r="C619" s="94">
        <v>3</v>
      </c>
      <c r="D619" s="94">
        <v>90</v>
      </c>
      <c r="E619" s="94" t="s">
        <v>262</v>
      </c>
      <c r="F619" s="94" t="s">
        <v>223</v>
      </c>
      <c r="G619" s="350" t="str">
        <f t="shared" si="93"/>
        <v>3.3.90.39.12</v>
      </c>
      <c r="H619" s="96" t="s">
        <v>433</v>
      </c>
      <c r="I619" s="216" t="str">
        <f t="shared" si="101"/>
        <v>A</v>
      </c>
      <c r="J619" s="273">
        <f t="shared" si="100"/>
        <v>5</v>
      </c>
      <c r="K619" s="474" t="s">
        <v>61</v>
      </c>
      <c r="M619" s="69" t="str">
        <f t="shared" si="94"/>
        <v>3.3.90.39.12</v>
      </c>
      <c r="N619" s="69" t="str">
        <f t="shared" si="95"/>
        <v>33903912</v>
      </c>
      <c r="O619" s="69" t="b">
        <f t="shared" si="96"/>
        <v>1</v>
      </c>
      <c r="P619" s="186" t="str">
        <f t="shared" si="92"/>
        <v>33903912</v>
      </c>
      <c r="R619" s="409" t="str">
        <f t="shared" si="97"/>
        <v>A</v>
      </c>
      <c r="S619" s="30" t="b">
        <f t="shared" si="98"/>
        <v>1</v>
      </c>
      <c r="U619" s="69" t="str">
        <f t="shared" si="99"/>
        <v>3.3.90.39.12 - LOCAÇÃO DE MÁQUINAS E EQUIPAMENTOS</v>
      </c>
    </row>
    <row r="620" spans="1:21" s="30" customFormat="1" x14ac:dyDescent="0.25">
      <c r="A620" s="158"/>
      <c r="B620" s="136">
        <v>3</v>
      </c>
      <c r="C620" s="94">
        <v>3</v>
      </c>
      <c r="D620" s="94">
        <v>90</v>
      </c>
      <c r="E620" s="94" t="s">
        <v>262</v>
      </c>
      <c r="F620" s="94" t="s">
        <v>254</v>
      </c>
      <c r="G620" s="350" t="str">
        <f t="shared" si="93"/>
        <v>3.3.90.39.14</v>
      </c>
      <c r="H620" s="96" t="s">
        <v>434</v>
      </c>
      <c r="I620" s="216" t="str">
        <f t="shared" si="101"/>
        <v>A</v>
      </c>
      <c r="J620" s="273">
        <f t="shared" si="100"/>
        <v>5</v>
      </c>
      <c r="K620" s="474" t="s">
        <v>61</v>
      </c>
      <c r="M620" s="69" t="str">
        <f t="shared" si="94"/>
        <v>3.3.90.39.14</v>
      </c>
      <c r="N620" s="69" t="str">
        <f t="shared" si="95"/>
        <v>33903914</v>
      </c>
      <c r="O620" s="69" t="b">
        <f t="shared" si="96"/>
        <v>1</v>
      </c>
      <c r="P620" s="186" t="str">
        <f t="shared" si="92"/>
        <v>33903914</v>
      </c>
      <c r="R620" s="409" t="str">
        <f t="shared" si="97"/>
        <v>A</v>
      </c>
      <c r="S620" s="30" t="b">
        <f t="shared" si="98"/>
        <v>1</v>
      </c>
      <c r="U620" s="69" t="str">
        <f t="shared" si="99"/>
        <v>3.3.90.39.14 - LOCAÇÃO DE BENS MÓVEIS E OUTRAS NATUREZAS E INTANGÍVEIS</v>
      </c>
    </row>
    <row r="621" spans="1:21" s="30" customFormat="1" x14ac:dyDescent="0.25">
      <c r="A621" s="158"/>
      <c r="B621" s="136">
        <v>3</v>
      </c>
      <c r="C621" s="94">
        <v>3</v>
      </c>
      <c r="D621" s="94">
        <v>90</v>
      </c>
      <c r="E621" s="94" t="s">
        <v>262</v>
      </c>
      <c r="F621" s="94" t="s">
        <v>255</v>
      </c>
      <c r="G621" s="350" t="str">
        <f t="shared" si="93"/>
        <v>3.3.90.39.16</v>
      </c>
      <c r="H621" s="96" t="s">
        <v>411</v>
      </c>
      <c r="I621" s="216" t="str">
        <f t="shared" si="101"/>
        <v>A</v>
      </c>
      <c r="J621" s="273">
        <f t="shared" si="100"/>
        <v>5</v>
      </c>
      <c r="K621" s="474" t="s">
        <v>61</v>
      </c>
      <c r="M621" s="69" t="str">
        <f t="shared" si="94"/>
        <v>3.3.90.39.16</v>
      </c>
      <c r="N621" s="69" t="str">
        <f t="shared" si="95"/>
        <v>33903916</v>
      </c>
      <c r="O621" s="69" t="b">
        <f t="shared" si="96"/>
        <v>1</v>
      </c>
      <c r="P621" s="186" t="str">
        <f t="shared" si="92"/>
        <v>33903916</v>
      </c>
      <c r="R621" s="409" t="str">
        <f t="shared" si="97"/>
        <v>A</v>
      </c>
      <c r="S621" s="30" t="b">
        <f t="shared" si="98"/>
        <v>1</v>
      </c>
      <c r="U621" s="69" t="str">
        <f t="shared" si="99"/>
        <v>3.3.90.39.16 - MANUTENÇÃO E CONSERVAÇÃO DE BENS IMÓVEIS</v>
      </c>
    </row>
    <row r="622" spans="1:21" x14ac:dyDescent="0.25">
      <c r="B622" s="136" t="s">
        <v>213</v>
      </c>
      <c r="C622" s="94" t="s">
        <v>213</v>
      </c>
      <c r="D622" s="94" t="s">
        <v>214</v>
      </c>
      <c r="E622" s="94" t="s">
        <v>262</v>
      </c>
      <c r="F622" s="94" t="s">
        <v>266</v>
      </c>
      <c r="G622" s="350" t="str">
        <f t="shared" si="93"/>
        <v>3.3.90.39.17</v>
      </c>
      <c r="H622" s="95" t="s">
        <v>163</v>
      </c>
      <c r="I622" s="207" t="str">
        <f t="shared" si="101"/>
        <v>A</v>
      </c>
      <c r="J622" s="273">
        <f t="shared" si="100"/>
        <v>5</v>
      </c>
      <c r="K622" s="474" t="s">
        <v>61</v>
      </c>
      <c r="M622" s="69" t="str">
        <f t="shared" si="94"/>
        <v>3.3.90.39.17</v>
      </c>
      <c r="N622" s="69" t="str">
        <f t="shared" si="95"/>
        <v>33903917</v>
      </c>
      <c r="O622" s="69" t="b">
        <f t="shared" si="96"/>
        <v>1</v>
      </c>
      <c r="P622" s="186" t="str">
        <f t="shared" si="92"/>
        <v>33903917</v>
      </c>
      <c r="R622" s="407" t="str">
        <f t="shared" si="97"/>
        <v>A</v>
      </c>
      <c r="S622" s="2" t="b">
        <f t="shared" si="98"/>
        <v>1</v>
      </c>
      <c r="U622" s="69" t="str">
        <f t="shared" si="99"/>
        <v>3.3.90.39.17 - MANUTENÇÃO E CONSERVAÇÃO DE MÁQUINAS E EQUIPAMENTOS</v>
      </c>
    </row>
    <row r="623" spans="1:21" s="31" customFormat="1" x14ac:dyDescent="0.25">
      <c r="A623" s="157"/>
      <c r="B623" s="136">
        <v>3</v>
      </c>
      <c r="C623" s="94">
        <v>3</v>
      </c>
      <c r="D623" s="94">
        <v>90</v>
      </c>
      <c r="E623" s="94" t="s">
        <v>262</v>
      </c>
      <c r="F623" s="94">
        <v>19</v>
      </c>
      <c r="G623" s="350" t="str">
        <f t="shared" si="93"/>
        <v>3.3.90.39.19</v>
      </c>
      <c r="H623" s="95" t="s">
        <v>409</v>
      </c>
      <c r="I623" s="207" t="str">
        <f t="shared" si="101"/>
        <v>A</v>
      </c>
      <c r="J623" s="273">
        <f t="shared" si="100"/>
        <v>5</v>
      </c>
      <c r="K623" s="474" t="s">
        <v>61</v>
      </c>
      <c r="M623" s="69" t="str">
        <f t="shared" si="94"/>
        <v>3.3.90.39.19</v>
      </c>
      <c r="N623" s="69" t="str">
        <f t="shared" si="95"/>
        <v>33903919</v>
      </c>
      <c r="O623" s="69" t="b">
        <f t="shared" si="96"/>
        <v>1</v>
      </c>
      <c r="P623" s="186" t="str">
        <f t="shared" si="92"/>
        <v>33903919</v>
      </c>
      <c r="R623" s="407" t="str">
        <f t="shared" si="97"/>
        <v>A</v>
      </c>
      <c r="S623" s="31" t="b">
        <f t="shared" si="98"/>
        <v>1</v>
      </c>
      <c r="U623" s="69" t="str">
        <f t="shared" si="99"/>
        <v>3.3.90.39.19 - MANUTENÇÃO E CONSERVAÇÃO DE VEÍCULOS</v>
      </c>
    </row>
    <row r="624" spans="1:21" s="31" customFormat="1" x14ac:dyDescent="0.25">
      <c r="A624" s="157"/>
      <c r="B624" s="136">
        <v>3</v>
      </c>
      <c r="C624" s="94">
        <v>3</v>
      </c>
      <c r="D624" s="94">
        <v>90</v>
      </c>
      <c r="E624" s="94" t="s">
        <v>262</v>
      </c>
      <c r="F624" s="94">
        <v>20</v>
      </c>
      <c r="G624" s="350" t="str">
        <f t="shared" si="93"/>
        <v>3.3.90.39.20</v>
      </c>
      <c r="H624" s="95" t="s">
        <v>410</v>
      </c>
      <c r="I624" s="207" t="str">
        <f t="shared" si="101"/>
        <v>A</v>
      </c>
      <c r="J624" s="273">
        <f t="shared" si="100"/>
        <v>5</v>
      </c>
      <c r="K624" s="474" t="s">
        <v>61</v>
      </c>
      <c r="M624" s="69" t="str">
        <f t="shared" si="94"/>
        <v>3.3.90.39.20</v>
      </c>
      <c r="N624" s="69" t="str">
        <f t="shared" si="95"/>
        <v>33903920</v>
      </c>
      <c r="O624" s="69" t="b">
        <f t="shared" si="96"/>
        <v>1</v>
      </c>
      <c r="P624" s="186" t="str">
        <f t="shared" ref="P624:P687" si="102">TRIM(SUBSTITUTE(TEXT(G624,"00000000"),".",""))</f>
        <v>33903920</v>
      </c>
      <c r="R624" s="407" t="str">
        <f t="shared" si="97"/>
        <v>A</v>
      </c>
      <c r="S624" s="31" t="b">
        <f t="shared" si="98"/>
        <v>1</v>
      </c>
      <c r="U624" s="69" t="str">
        <f t="shared" si="99"/>
        <v>3.3.90.39.20 - MANUTENÇÃO E CONSERVAÇÃO DE BENS MÓVEIS DE OUTRAS NATUREZAS</v>
      </c>
    </row>
    <row r="625" spans="1:21" s="31" customFormat="1" x14ac:dyDescent="0.25">
      <c r="A625" s="157"/>
      <c r="B625" s="136">
        <v>3</v>
      </c>
      <c r="C625" s="94">
        <v>3</v>
      </c>
      <c r="D625" s="94">
        <v>90</v>
      </c>
      <c r="E625" s="94" t="s">
        <v>262</v>
      </c>
      <c r="F625" s="94">
        <v>21</v>
      </c>
      <c r="G625" s="350" t="str">
        <f t="shared" si="93"/>
        <v>3.3.90.39.21</v>
      </c>
      <c r="H625" s="95" t="s">
        <v>435</v>
      </c>
      <c r="I625" s="207" t="str">
        <f t="shared" si="101"/>
        <v>A</v>
      </c>
      <c r="J625" s="273">
        <f t="shared" si="100"/>
        <v>5</v>
      </c>
      <c r="K625" s="474" t="s">
        <v>61</v>
      </c>
      <c r="M625" s="69" t="str">
        <f t="shared" si="94"/>
        <v>3.3.90.39.21</v>
      </c>
      <c r="N625" s="69" t="str">
        <f t="shared" si="95"/>
        <v>33903921</v>
      </c>
      <c r="O625" s="69" t="b">
        <f t="shared" si="96"/>
        <v>1</v>
      </c>
      <c r="P625" s="186" t="str">
        <f t="shared" si="102"/>
        <v>33903921</v>
      </c>
      <c r="R625" s="407" t="str">
        <f t="shared" si="97"/>
        <v>A</v>
      </c>
      <c r="S625" s="31" t="b">
        <f t="shared" si="98"/>
        <v>1</v>
      </c>
      <c r="U625" s="69" t="str">
        <f t="shared" si="99"/>
        <v>3.3.90.39.21 - MANUTENÇÃO E CONSERVAÇÃO DE ESTRADAS E VIAS</v>
      </c>
    </row>
    <row r="626" spans="1:21" s="31" customFormat="1" x14ac:dyDescent="0.25">
      <c r="A626" s="157"/>
      <c r="B626" s="136">
        <v>3</v>
      </c>
      <c r="C626" s="94">
        <v>3</v>
      </c>
      <c r="D626" s="94">
        <v>90</v>
      </c>
      <c r="E626" s="94" t="s">
        <v>262</v>
      </c>
      <c r="F626" s="94">
        <v>22</v>
      </c>
      <c r="G626" s="350" t="str">
        <f t="shared" si="93"/>
        <v>3.3.90.39.22</v>
      </c>
      <c r="H626" s="95" t="s">
        <v>436</v>
      </c>
      <c r="I626" s="207" t="str">
        <f t="shared" si="101"/>
        <v>A</v>
      </c>
      <c r="J626" s="273">
        <f t="shared" si="100"/>
        <v>5</v>
      </c>
      <c r="K626" s="474" t="s">
        <v>61</v>
      </c>
      <c r="M626" s="69" t="str">
        <f t="shared" si="94"/>
        <v>3.3.90.39.22</v>
      </c>
      <c r="N626" s="69" t="str">
        <f t="shared" si="95"/>
        <v>33903922</v>
      </c>
      <c r="O626" s="69" t="b">
        <f t="shared" si="96"/>
        <v>1</v>
      </c>
      <c r="P626" s="186" t="str">
        <f t="shared" si="102"/>
        <v>33903922</v>
      </c>
      <c r="R626" s="407" t="str">
        <f t="shared" si="97"/>
        <v>A</v>
      </c>
      <c r="S626" s="31" t="b">
        <f t="shared" si="98"/>
        <v>1</v>
      </c>
      <c r="U626" s="69" t="str">
        <f t="shared" si="99"/>
        <v>3.3.90.39.22 - EXPOSIÇÕES, CONGRESSOS E CONFERÊNCIAS</v>
      </c>
    </row>
    <row r="627" spans="1:21" s="31" customFormat="1" x14ac:dyDescent="0.25">
      <c r="A627" s="157"/>
      <c r="B627" s="136">
        <v>3</v>
      </c>
      <c r="C627" s="94">
        <v>3</v>
      </c>
      <c r="D627" s="94">
        <v>90</v>
      </c>
      <c r="E627" s="94" t="s">
        <v>262</v>
      </c>
      <c r="F627" s="94">
        <v>23</v>
      </c>
      <c r="G627" s="350" t="str">
        <f t="shared" si="93"/>
        <v>3.3.90.39.23</v>
      </c>
      <c r="H627" s="95" t="s">
        <v>437</v>
      </c>
      <c r="I627" s="207" t="str">
        <f t="shared" si="101"/>
        <v>A</v>
      </c>
      <c r="J627" s="273">
        <f t="shared" si="100"/>
        <v>5</v>
      </c>
      <c r="K627" s="474" t="s">
        <v>61</v>
      </c>
      <c r="M627" s="69" t="str">
        <f t="shared" si="94"/>
        <v>3.3.90.39.23</v>
      </c>
      <c r="N627" s="69" t="str">
        <f t="shared" si="95"/>
        <v>33903923</v>
      </c>
      <c r="O627" s="69" t="b">
        <f t="shared" si="96"/>
        <v>1</v>
      </c>
      <c r="P627" s="186" t="str">
        <f t="shared" si="102"/>
        <v>33903923</v>
      </c>
      <c r="R627" s="407" t="str">
        <f t="shared" si="97"/>
        <v>A</v>
      </c>
      <c r="S627" s="31" t="b">
        <f t="shared" si="98"/>
        <v>1</v>
      </c>
      <c r="U627" s="69" t="str">
        <f t="shared" si="99"/>
        <v>3.3.90.39.23 - FESTIVIDADES E HOMENAGENS</v>
      </c>
    </row>
    <row r="628" spans="1:21" s="69" customFormat="1" x14ac:dyDescent="0.25">
      <c r="A628" s="157"/>
      <c r="B628" s="171" t="s">
        <v>213</v>
      </c>
      <c r="C628" s="172" t="s">
        <v>213</v>
      </c>
      <c r="D628" s="172" t="s">
        <v>214</v>
      </c>
      <c r="E628" s="172" t="s">
        <v>262</v>
      </c>
      <c r="F628" s="172" t="s">
        <v>238</v>
      </c>
      <c r="G628" s="362" t="str">
        <f t="shared" si="93"/>
        <v>3.3.90.39.25</v>
      </c>
      <c r="H628" s="175" t="s">
        <v>524</v>
      </c>
      <c r="I628" s="180" t="str">
        <f t="shared" si="101"/>
        <v>A</v>
      </c>
      <c r="J628" s="290">
        <f t="shared" si="100"/>
        <v>5</v>
      </c>
      <c r="K628" s="480" t="s">
        <v>61</v>
      </c>
      <c r="M628" s="69" t="str">
        <f t="shared" si="94"/>
        <v>3.3.90.39.25</v>
      </c>
      <c r="N628" s="69" t="str">
        <f t="shared" si="95"/>
        <v>33903925</v>
      </c>
      <c r="O628" s="69" t="b">
        <f t="shared" si="96"/>
        <v>1</v>
      </c>
      <c r="P628" s="186" t="str">
        <f t="shared" si="102"/>
        <v>33903925</v>
      </c>
      <c r="R628" s="407" t="str">
        <f t="shared" si="97"/>
        <v>A</v>
      </c>
      <c r="S628" s="69" t="b">
        <f t="shared" si="98"/>
        <v>1</v>
      </c>
      <c r="U628" s="69" t="str">
        <f t="shared" si="99"/>
        <v>3.3.90.39.25 - TAXA DE ADMINISTRAÇÃO</v>
      </c>
    </row>
    <row r="629" spans="1:21" s="69" customFormat="1" x14ac:dyDescent="0.25">
      <c r="A629" s="157"/>
      <c r="B629" s="136">
        <v>3</v>
      </c>
      <c r="C629" s="94">
        <v>3</v>
      </c>
      <c r="D629" s="94">
        <v>90</v>
      </c>
      <c r="E629" s="94" t="s">
        <v>262</v>
      </c>
      <c r="F629" s="94">
        <v>32</v>
      </c>
      <c r="G629" s="350" t="str">
        <f t="shared" si="93"/>
        <v>3.3.90.39.32</v>
      </c>
      <c r="H629" s="95" t="s">
        <v>329</v>
      </c>
      <c r="I629" s="207" t="str">
        <f t="shared" si="101"/>
        <v>A</v>
      </c>
      <c r="J629" s="273">
        <f t="shared" si="100"/>
        <v>5</v>
      </c>
      <c r="K629" s="474" t="s">
        <v>61</v>
      </c>
      <c r="M629" s="69" t="str">
        <f t="shared" si="94"/>
        <v>3.3.90.39.32</v>
      </c>
      <c r="N629" s="69" t="str">
        <f t="shared" si="95"/>
        <v>33903932</v>
      </c>
      <c r="O629" s="69" t="b">
        <f t="shared" si="96"/>
        <v>1</v>
      </c>
      <c r="P629" s="186" t="str">
        <f t="shared" si="102"/>
        <v>33903932</v>
      </c>
      <c r="R629" s="407" t="str">
        <f t="shared" si="97"/>
        <v>A</v>
      </c>
      <c r="S629" s="69" t="b">
        <f t="shared" si="98"/>
        <v>1</v>
      </c>
      <c r="U629" s="69" t="str">
        <f t="shared" si="99"/>
        <v>3.3.90.39.32 - TRANSPORTE ESCOLAR</v>
      </c>
    </row>
    <row r="630" spans="1:21" s="31" customFormat="1" x14ac:dyDescent="0.25">
      <c r="A630" s="157"/>
      <c r="B630" s="136">
        <v>3</v>
      </c>
      <c r="C630" s="94">
        <v>3</v>
      </c>
      <c r="D630" s="94">
        <v>90</v>
      </c>
      <c r="E630" s="94" t="s">
        <v>262</v>
      </c>
      <c r="F630" s="94">
        <v>35</v>
      </c>
      <c r="G630" s="350" t="str">
        <f t="shared" si="93"/>
        <v>3.3.90.39.35</v>
      </c>
      <c r="H630" s="95" t="s">
        <v>424</v>
      </c>
      <c r="I630" s="207" t="str">
        <f t="shared" si="101"/>
        <v>A</v>
      </c>
      <c r="J630" s="273">
        <f t="shared" si="100"/>
        <v>5</v>
      </c>
      <c r="K630" s="474" t="s">
        <v>61</v>
      </c>
      <c r="M630" s="69" t="str">
        <f t="shared" si="94"/>
        <v>3.3.90.39.35</v>
      </c>
      <c r="N630" s="69" t="str">
        <f t="shared" si="95"/>
        <v>33903935</v>
      </c>
      <c r="O630" s="69" t="b">
        <f t="shared" si="96"/>
        <v>1</v>
      </c>
      <c r="P630" s="186" t="str">
        <f t="shared" si="102"/>
        <v>33903935</v>
      </c>
      <c r="R630" s="407" t="str">
        <f t="shared" si="97"/>
        <v>A</v>
      </c>
      <c r="S630" s="31" t="b">
        <f t="shared" si="98"/>
        <v>1</v>
      </c>
      <c r="U630" s="69" t="str">
        <f t="shared" si="99"/>
        <v>3.3.90.39.35 - MULTAS DEDUTÍVEIS</v>
      </c>
    </row>
    <row r="631" spans="1:21" s="31" customFormat="1" x14ac:dyDescent="0.25">
      <c r="A631" s="157"/>
      <c r="B631" s="136">
        <v>3</v>
      </c>
      <c r="C631" s="94">
        <v>3</v>
      </c>
      <c r="D631" s="94">
        <v>90</v>
      </c>
      <c r="E631" s="94" t="s">
        <v>262</v>
      </c>
      <c r="F631" s="94">
        <v>36</v>
      </c>
      <c r="G631" s="350" t="str">
        <f t="shared" si="93"/>
        <v>3.3.90.39.36</v>
      </c>
      <c r="H631" s="95" t="s">
        <v>427</v>
      </c>
      <c r="I631" s="207" t="str">
        <f t="shared" si="101"/>
        <v>A</v>
      </c>
      <c r="J631" s="273">
        <f t="shared" si="100"/>
        <v>5</v>
      </c>
      <c r="K631" s="474" t="s">
        <v>61</v>
      </c>
      <c r="M631" s="69" t="str">
        <f t="shared" si="94"/>
        <v>3.3.90.39.36</v>
      </c>
      <c r="N631" s="69" t="str">
        <f t="shared" si="95"/>
        <v>33903936</v>
      </c>
      <c r="O631" s="69" t="b">
        <f t="shared" si="96"/>
        <v>1</v>
      </c>
      <c r="P631" s="186" t="str">
        <f t="shared" si="102"/>
        <v>33903936</v>
      </c>
      <c r="R631" s="407" t="str">
        <f t="shared" si="97"/>
        <v>A</v>
      </c>
      <c r="S631" s="31" t="b">
        <f t="shared" si="98"/>
        <v>1</v>
      </c>
      <c r="U631" s="69" t="str">
        <f t="shared" si="99"/>
        <v>3.3.90.39.36 - MULTAS INDEDUTÍVEIS</v>
      </c>
    </row>
    <row r="632" spans="1:21" s="31" customFormat="1" x14ac:dyDescent="0.25">
      <c r="A632" s="157"/>
      <c r="B632" s="136">
        <v>3</v>
      </c>
      <c r="C632" s="94">
        <v>3</v>
      </c>
      <c r="D632" s="94">
        <v>90</v>
      </c>
      <c r="E632" s="94" t="s">
        <v>262</v>
      </c>
      <c r="F632" s="94">
        <v>37</v>
      </c>
      <c r="G632" s="350" t="str">
        <f t="shared" si="93"/>
        <v>3.3.90.39.37</v>
      </c>
      <c r="H632" s="95" t="s">
        <v>425</v>
      </c>
      <c r="I632" s="207" t="str">
        <f t="shared" si="101"/>
        <v>A</v>
      </c>
      <c r="J632" s="273">
        <f t="shared" si="100"/>
        <v>5</v>
      </c>
      <c r="K632" s="474" t="s">
        <v>61</v>
      </c>
      <c r="M632" s="69" t="str">
        <f t="shared" si="94"/>
        <v>3.3.90.39.37</v>
      </c>
      <c r="N632" s="69" t="str">
        <f t="shared" si="95"/>
        <v>33903937</v>
      </c>
      <c r="O632" s="69" t="b">
        <f t="shared" si="96"/>
        <v>1</v>
      </c>
      <c r="P632" s="186" t="str">
        <f t="shared" si="102"/>
        <v>33903937</v>
      </c>
      <c r="R632" s="407" t="str">
        <f t="shared" si="97"/>
        <v>A</v>
      </c>
      <c r="S632" s="31" t="b">
        <f t="shared" si="98"/>
        <v>1</v>
      </c>
      <c r="U632" s="69" t="str">
        <f t="shared" si="99"/>
        <v>3.3.90.39.37 - JUROS</v>
      </c>
    </row>
    <row r="633" spans="1:21" s="31" customFormat="1" x14ac:dyDescent="0.25">
      <c r="A633" s="157"/>
      <c r="B633" s="136">
        <v>3</v>
      </c>
      <c r="C633" s="94">
        <v>3</v>
      </c>
      <c r="D633" s="94">
        <v>90</v>
      </c>
      <c r="E633" s="94" t="s">
        <v>262</v>
      </c>
      <c r="F633" s="94">
        <v>38</v>
      </c>
      <c r="G633" s="350" t="str">
        <f t="shared" si="93"/>
        <v>3.3.90.39.38</v>
      </c>
      <c r="H633" s="95" t="s">
        <v>423</v>
      </c>
      <c r="I633" s="207" t="str">
        <f t="shared" si="101"/>
        <v>A</v>
      </c>
      <c r="J633" s="273">
        <f t="shared" si="100"/>
        <v>5</v>
      </c>
      <c r="K633" s="474" t="s">
        <v>61</v>
      </c>
      <c r="M633" s="69" t="str">
        <f t="shared" si="94"/>
        <v>3.3.90.39.38</v>
      </c>
      <c r="N633" s="69" t="str">
        <f t="shared" si="95"/>
        <v>33903938</v>
      </c>
      <c r="O633" s="69" t="b">
        <f t="shared" si="96"/>
        <v>1</v>
      </c>
      <c r="P633" s="186" t="str">
        <f t="shared" si="102"/>
        <v>33903938</v>
      </c>
      <c r="R633" s="407" t="str">
        <f t="shared" si="97"/>
        <v>A</v>
      </c>
      <c r="S633" s="31" t="b">
        <f t="shared" si="98"/>
        <v>1</v>
      </c>
      <c r="U633" s="69" t="str">
        <f t="shared" si="99"/>
        <v>3.3.90.39.38 - ENCARGOS FINANCEIROS DEDUTÍVEIS</v>
      </c>
    </row>
    <row r="634" spans="1:21" s="31" customFormat="1" x14ac:dyDescent="0.25">
      <c r="A634" s="157"/>
      <c r="B634" s="136">
        <v>3</v>
      </c>
      <c r="C634" s="94">
        <v>3</v>
      </c>
      <c r="D634" s="94">
        <v>90</v>
      </c>
      <c r="E634" s="94" t="s">
        <v>262</v>
      </c>
      <c r="F634" s="94">
        <v>39</v>
      </c>
      <c r="G634" s="350" t="str">
        <f t="shared" si="93"/>
        <v>3.3.90.39.39</v>
      </c>
      <c r="H634" s="95" t="s">
        <v>426</v>
      </c>
      <c r="I634" s="207" t="str">
        <f t="shared" si="101"/>
        <v>A</v>
      </c>
      <c r="J634" s="273">
        <f t="shared" si="100"/>
        <v>5</v>
      </c>
      <c r="K634" s="474" t="s">
        <v>61</v>
      </c>
      <c r="M634" s="69" t="str">
        <f t="shared" si="94"/>
        <v>3.3.90.39.39</v>
      </c>
      <c r="N634" s="69" t="str">
        <f t="shared" si="95"/>
        <v>33903939</v>
      </c>
      <c r="O634" s="69" t="b">
        <f t="shared" si="96"/>
        <v>1</v>
      </c>
      <c r="P634" s="186" t="str">
        <f t="shared" si="102"/>
        <v>33903939</v>
      </c>
      <c r="R634" s="407" t="str">
        <f t="shared" si="97"/>
        <v>A</v>
      </c>
      <c r="S634" s="31" t="b">
        <f t="shared" si="98"/>
        <v>1</v>
      </c>
      <c r="U634" s="69" t="str">
        <f t="shared" si="99"/>
        <v>3.3.90.39.39 - ENCARGOS FINANCEIROS INDEDUTÍVEIS</v>
      </c>
    </row>
    <row r="635" spans="1:21" s="31" customFormat="1" x14ac:dyDescent="0.25">
      <c r="A635" s="157"/>
      <c r="B635" s="136">
        <v>3</v>
      </c>
      <c r="C635" s="94">
        <v>3</v>
      </c>
      <c r="D635" s="94">
        <v>90</v>
      </c>
      <c r="E635" s="94" t="s">
        <v>262</v>
      </c>
      <c r="F635" s="94">
        <v>40</v>
      </c>
      <c r="G635" s="350" t="str">
        <f t="shared" si="93"/>
        <v>3.3.90.39.40</v>
      </c>
      <c r="H635" s="95" t="s">
        <v>438</v>
      </c>
      <c r="I635" s="207" t="str">
        <f t="shared" si="101"/>
        <v>A</v>
      </c>
      <c r="J635" s="273">
        <f t="shared" si="100"/>
        <v>5</v>
      </c>
      <c r="K635" s="474" t="s">
        <v>61</v>
      </c>
      <c r="M635" s="69" t="str">
        <f t="shared" si="94"/>
        <v>3.3.90.39.40</v>
      </c>
      <c r="N635" s="69" t="str">
        <f t="shared" si="95"/>
        <v>33903940</v>
      </c>
      <c r="O635" s="69" t="b">
        <f t="shared" si="96"/>
        <v>1</v>
      </c>
      <c r="P635" s="186" t="str">
        <f t="shared" si="102"/>
        <v>33903940</v>
      </c>
      <c r="R635" s="407" t="str">
        <f t="shared" si="97"/>
        <v>A</v>
      </c>
      <c r="S635" s="31" t="b">
        <f t="shared" si="98"/>
        <v>1</v>
      </c>
      <c r="U635" s="69" t="str">
        <f t="shared" si="99"/>
        <v>3.3.90.39.40 - PROGRAMA DE ALIMENTAÇÃO DO TRABALHADOR</v>
      </c>
    </row>
    <row r="636" spans="1:21" s="31" customFormat="1" x14ac:dyDescent="0.25">
      <c r="A636" s="157"/>
      <c r="B636" s="136">
        <v>3</v>
      </c>
      <c r="C636" s="94">
        <v>3</v>
      </c>
      <c r="D636" s="94">
        <v>90</v>
      </c>
      <c r="E636" s="94" t="s">
        <v>262</v>
      </c>
      <c r="F636" s="94">
        <v>41</v>
      </c>
      <c r="G636" s="350" t="str">
        <f t="shared" si="93"/>
        <v>3.3.90.39.41</v>
      </c>
      <c r="H636" s="95" t="s">
        <v>412</v>
      </c>
      <c r="I636" s="207" t="str">
        <f t="shared" si="101"/>
        <v>A</v>
      </c>
      <c r="J636" s="273">
        <f t="shared" si="100"/>
        <v>5</v>
      </c>
      <c r="K636" s="474" t="s">
        <v>61</v>
      </c>
      <c r="M636" s="69" t="str">
        <f t="shared" si="94"/>
        <v>3.3.90.39.41</v>
      </c>
      <c r="N636" s="69" t="str">
        <f t="shared" si="95"/>
        <v>33903941</v>
      </c>
      <c r="O636" s="69" t="b">
        <f t="shared" si="96"/>
        <v>1</v>
      </c>
      <c r="P636" s="186" t="str">
        <f t="shared" si="102"/>
        <v>33903941</v>
      </c>
      <c r="R636" s="407" t="str">
        <f t="shared" si="97"/>
        <v>A</v>
      </c>
      <c r="S636" s="31" t="b">
        <f t="shared" si="98"/>
        <v>1</v>
      </c>
      <c r="U636" s="69" t="str">
        <f t="shared" si="99"/>
        <v>3.3.90.39.41 - FORNECIMENTO DE ALIMENTAÇÃO</v>
      </c>
    </row>
    <row r="637" spans="1:21" s="31" customFormat="1" x14ac:dyDescent="0.25">
      <c r="A637" s="157"/>
      <c r="B637" s="136">
        <v>3</v>
      </c>
      <c r="C637" s="94">
        <v>3</v>
      </c>
      <c r="D637" s="94">
        <v>90</v>
      </c>
      <c r="E637" s="94" t="s">
        <v>262</v>
      </c>
      <c r="F637" s="94">
        <v>42</v>
      </c>
      <c r="G637" s="350" t="str">
        <f t="shared" si="93"/>
        <v>3.3.90.39.42</v>
      </c>
      <c r="H637" s="95" t="s">
        <v>413</v>
      </c>
      <c r="I637" s="207" t="str">
        <f t="shared" si="101"/>
        <v>A</v>
      </c>
      <c r="J637" s="273">
        <f t="shared" si="100"/>
        <v>5</v>
      </c>
      <c r="K637" s="474" t="s">
        <v>61</v>
      </c>
      <c r="M637" s="69" t="str">
        <f t="shared" si="94"/>
        <v>3.3.90.39.42</v>
      </c>
      <c r="N637" s="69" t="str">
        <f t="shared" si="95"/>
        <v>33903942</v>
      </c>
      <c r="O637" s="69" t="b">
        <f t="shared" si="96"/>
        <v>1</v>
      </c>
      <c r="P637" s="186" t="str">
        <f t="shared" si="102"/>
        <v>33903942</v>
      </c>
      <c r="R637" s="407" t="str">
        <f t="shared" si="97"/>
        <v>A</v>
      </c>
      <c r="S637" s="31" t="b">
        <f t="shared" si="98"/>
        <v>1</v>
      </c>
      <c r="U637" s="69" t="str">
        <f t="shared" si="99"/>
        <v>3.3.90.39.42 - SERVIÇOS DE CARÁTER SECRETO OU RESERVADO</v>
      </c>
    </row>
    <row r="638" spans="1:21" x14ac:dyDescent="0.25">
      <c r="B638" s="136" t="s">
        <v>213</v>
      </c>
      <c r="C638" s="94" t="s">
        <v>213</v>
      </c>
      <c r="D638" s="94" t="s">
        <v>214</v>
      </c>
      <c r="E638" s="94" t="s">
        <v>262</v>
      </c>
      <c r="F638" s="94" t="s">
        <v>243</v>
      </c>
      <c r="G638" s="350" t="str">
        <f t="shared" si="93"/>
        <v>3.3.90.39.43</v>
      </c>
      <c r="H638" s="95" t="s">
        <v>164</v>
      </c>
      <c r="I638" s="207" t="str">
        <f t="shared" si="101"/>
        <v>A</v>
      </c>
      <c r="J638" s="273">
        <f t="shared" si="100"/>
        <v>5</v>
      </c>
      <c r="K638" s="474" t="s">
        <v>61</v>
      </c>
      <c r="M638" s="69" t="str">
        <f t="shared" si="94"/>
        <v>3.3.90.39.43</v>
      </c>
      <c r="N638" s="69" t="str">
        <f t="shared" si="95"/>
        <v>33903943</v>
      </c>
      <c r="O638" s="69" t="b">
        <f t="shared" si="96"/>
        <v>1</v>
      </c>
      <c r="P638" s="186" t="str">
        <f t="shared" si="102"/>
        <v>33903943</v>
      </c>
      <c r="R638" s="407" t="str">
        <f t="shared" si="97"/>
        <v>A</v>
      </c>
      <c r="S638" s="2" t="b">
        <f t="shared" si="98"/>
        <v>1</v>
      </c>
      <c r="U638" s="69" t="str">
        <f t="shared" si="99"/>
        <v>3.3.90.39.43 - SERVIÇOS DE ENERGIA ELÉTRICA</v>
      </c>
    </row>
    <row r="639" spans="1:21" x14ac:dyDescent="0.25">
      <c r="B639" s="136" t="s">
        <v>213</v>
      </c>
      <c r="C639" s="94" t="s">
        <v>213</v>
      </c>
      <c r="D639" s="94" t="s">
        <v>214</v>
      </c>
      <c r="E639" s="94" t="s">
        <v>262</v>
      </c>
      <c r="F639" s="94" t="s">
        <v>244</v>
      </c>
      <c r="G639" s="350" t="str">
        <f t="shared" si="93"/>
        <v>3.3.90.39.44</v>
      </c>
      <c r="H639" s="95" t="s">
        <v>165</v>
      </c>
      <c r="I639" s="207" t="str">
        <f t="shared" si="101"/>
        <v>A</v>
      </c>
      <c r="J639" s="273">
        <f t="shared" si="100"/>
        <v>5</v>
      </c>
      <c r="K639" s="474" t="s">
        <v>61</v>
      </c>
      <c r="M639" s="69" t="str">
        <f t="shared" si="94"/>
        <v>3.3.90.39.44</v>
      </c>
      <c r="N639" s="69" t="str">
        <f t="shared" si="95"/>
        <v>33903944</v>
      </c>
      <c r="O639" s="69" t="b">
        <f t="shared" si="96"/>
        <v>1</v>
      </c>
      <c r="P639" s="186" t="str">
        <f t="shared" si="102"/>
        <v>33903944</v>
      </c>
      <c r="R639" s="407" t="str">
        <f t="shared" si="97"/>
        <v>A</v>
      </c>
      <c r="S639" s="2" t="b">
        <f t="shared" si="98"/>
        <v>1</v>
      </c>
      <c r="U639" s="69" t="str">
        <f t="shared" si="99"/>
        <v>3.3.90.39.44 - SERVIÇOS DE ÁGUA E ESGOTO</v>
      </c>
    </row>
    <row r="640" spans="1:21" s="32" customFormat="1" x14ac:dyDescent="0.25">
      <c r="A640" s="157"/>
      <c r="B640" s="136">
        <v>3</v>
      </c>
      <c r="C640" s="94">
        <v>3</v>
      </c>
      <c r="D640" s="94">
        <v>90</v>
      </c>
      <c r="E640" s="94" t="s">
        <v>262</v>
      </c>
      <c r="F640" s="94">
        <v>45</v>
      </c>
      <c r="G640" s="350" t="str">
        <f t="shared" si="93"/>
        <v>3.3.90.39.45</v>
      </c>
      <c r="H640" s="95" t="s">
        <v>439</v>
      </c>
      <c r="I640" s="207" t="str">
        <f t="shared" si="101"/>
        <v>A</v>
      </c>
      <c r="J640" s="273">
        <f t="shared" si="100"/>
        <v>5</v>
      </c>
      <c r="K640" s="474" t="s">
        <v>61</v>
      </c>
      <c r="M640" s="69" t="str">
        <f t="shared" si="94"/>
        <v>3.3.90.39.45</v>
      </c>
      <c r="N640" s="69" t="str">
        <f t="shared" si="95"/>
        <v>33903945</v>
      </c>
      <c r="O640" s="69" t="b">
        <f t="shared" si="96"/>
        <v>1</v>
      </c>
      <c r="P640" s="186" t="str">
        <f t="shared" si="102"/>
        <v>33903945</v>
      </c>
      <c r="R640" s="407" t="str">
        <f t="shared" si="97"/>
        <v>A</v>
      </c>
      <c r="S640" s="32" t="b">
        <f t="shared" si="98"/>
        <v>1</v>
      </c>
      <c r="U640" s="69" t="str">
        <f t="shared" si="99"/>
        <v>3.3.90.39.45 - SERVIÇOS DE GÁS</v>
      </c>
    </row>
    <row r="641" spans="1:21" s="32" customFormat="1" x14ac:dyDescent="0.25">
      <c r="A641" s="157"/>
      <c r="B641" s="136">
        <v>3</v>
      </c>
      <c r="C641" s="94">
        <v>3</v>
      </c>
      <c r="D641" s="94">
        <v>90</v>
      </c>
      <c r="E641" s="94" t="s">
        <v>262</v>
      </c>
      <c r="F641" s="94">
        <v>46</v>
      </c>
      <c r="G641" s="350" t="str">
        <f t="shared" si="93"/>
        <v>3.3.90.39.46</v>
      </c>
      <c r="H641" s="95" t="s">
        <v>415</v>
      </c>
      <c r="I641" s="207" t="str">
        <f t="shared" si="101"/>
        <v>A</v>
      </c>
      <c r="J641" s="273">
        <f t="shared" si="100"/>
        <v>5</v>
      </c>
      <c r="K641" s="474" t="s">
        <v>61</v>
      </c>
      <c r="M641" s="69" t="str">
        <f t="shared" si="94"/>
        <v>3.3.90.39.46</v>
      </c>
      <c r="N641" s="69" t="str">
        <f t="shared" si="95"/>
        <v>33903946</v>
      </c>
      <c r="O641" s="69" t="b">
        <f t="shared" si="96"/>
        <v>1</v>
      </c>
      <c r="P641" s="186" t="str">
        <f t="shared" si="102"/>
        <v>33903946</v>
      </c>
      <c r="R641" s="407" t="str">
        <f t="shared" si="97"/>
        <v>A</v>
      </c>
      <c r="S641" s="32" t="b">
        <f t="shared" si="98"/>
        <v>1</v>
      </c>
      <c r="U641" s="69" t="str">
        <f t="shared" si="99"/>
        <v>3.3.90.39.46 - SERVIÇOS DOMÉSTICOS</v>
      </c>
    </row>
    <row r="642" spans="1:21" x14ac:dyDescent="0.25">
      <c r="B642" s="136" t="s">
        <v>213</v>
      </c>
      <c r="C642" s="94" t="s">
        <v>213</v>
      </c>
      <c r="D642" s="94" t="s">
        <v>214</v>
      </c>
      <c r="E642" s="94" t="s">
        <v>262</v>
      </c>
      <c r="F642" s="94" t="s">
        <v>247</v>
      </c>
      <c r="G642" s="350" t="str">
        <f t="shared" si="93"/>
        <v>3.3.90.39.47</v>
      </c>
      <c r="H642" s="95" t="s">
        <v>166</v>
      </c>
      <c r="I642" s="207" t="str">
        <f t="shared" si="101"/>
        <v>A</v>
      </c>
      <c r="J642" s="273">
        <f t="shared" si="100"/>
        <v>5</v>
      </c>
      <c r="K642" s="474" t="s">
        <v>61</v>
      </c>
      <c r="M642" s="69" t="str">
        <f t="shared" si="94"/>
        <v>3.3.90.39.47</v>
      </c>
      <c r="N642" s="69" t="str">
        <f t="shared" si="95"/>
        <v>33903947</v>
      </c>
      <c r="O642" s="69" t="b">
        <f t="shared" si="96"/>
        <v>1</v>
      </c>
      <c r="P642" s="186" t="str">
        <f t="shared" si="102"/>
        <v>33903947</v>
      </c>
      <c r="R642" s="407" t="str">
        <f t="shared" si="97"/>
        <v>A</v>
      </c>
      <c r="S642" s="2" t="b">
        <f t="shared" si="98"/>
        <v>1</v>
      </c>
      <c r="U642" s="69" t="str">
        <f t="shared" si="99"/>
        <v>3.3.90.39.47 - SERVIÇOS DE COMUNICAÇÃO EM GERAL</v>
      </c>
    </row>
    <row r="643" spans="1:21" s="33" customFormat="1" x14ac:dyDescent="0.25">
      <c r="A643" s="157"/>
      <c r="B643" s="136">
        <v>3</v>
      </c>
      <c r="C643" s="94">
        <v>3</v>
      </c>
      <c r="D643" s="94">
        <v>90</v>
      </c>
      <c r="E643" s="94" t="s">
        <v>262</v>
      </c>
      <c r="F643" s="94">
        <v>48</v>
      </c>
      <c r="G643" s="350" t="str">
        <f t="shared" si="93"/>
        <v>3.3.90.39.48</v>
      </c>
      <c r="H643" s="95" t="s">
        <v>416</v>
      </c>
      <c r="I643" s="207" t="str">
        <f t="shared" si="101"/>
        <v>A</v>
      </c>
      <c r="J643" s="273">
        <f t="shared" si="100"/>
        <v>5</v>
      </c>
      <c r="K643" s="474" t="s">
        <v>61</v>
      </c>
      <c r="M643" s="69" t="str">
        <f t="shared" si="94"/>
        <v>3.3.90.39.48</v>
      </c>
      <c r="N643" s="69" t="str">
        <f t="shared" si="95"/>
        <v>33903948</v>
      </c>
      <c r="O643" s="69" t="b">
        <f t="shared" si="96"/>
        <v>1</v>
      </c>
      <c r="P643" s="186" t="str">
        <f t="shared" si="102"/>
        <v>33903948</v>
      </c>
      <c r="R643" s="407" t="str">
        <f t="shared" si="97"/>
        <v>A</v>
      </c>
      <c r="S643" s="33" t="b">
        <f t="shared" si="98"/>
        <v>1</v>
      </c>
      <c r="U643" s="69" t="str">
        <f t="shared" si="99"/>
        <v>3.3.90.39.48 - SERVIÇO DE SELEÇÃO E TREINAMENTO</v>
      </c>
    </row>
    <row r="644" spans="1:21" s="33" customFormat="1" x14ac:dyDescent="0.25">
      <c r="A644" s="157"/>
      <c r="B644" s="136">
        <v>3</v>
      </c>
      <c r="C644" s="94">
        <v>3</v>
      </c>
      <c r="D644" s="94">
        <v>90</v>
      </c>
      <c r="E644" s="94" t="s">
        <v>262</v>
      </c>
      <c r="F644" s="94">
        <v>49</v>
      </c>
      <c r="G644" s="350" t="str">
        <f t="shared" si="93"/>
        <v>3.3.90.39.49</v>
      </c>
      <c r="H644" s="95" t="s">
        <v>440</v>
      </c>
      <c r="I644" s="207" t="str">
        <f t="shared" si="101"/>
        <v>A</v>
      </c>
      <c r="J644" s="273">
        <f t="shared" si="100"/>
        <v>5</v>
      </c>
      <c r="K644" s="474" t="s">
        <v>61</v>
      </c>
      <c r="M644" s="69" t="str">
        <f t="shared" si="94"/>
        <v>3.3.90.39.49</v>
      </c>
      <c r="N644" s="69" t="str">
        <f t="shared" si="95"/>
        <v>33903949</v>
      </c>
      <c r="O644" s="69" t="b">
        <f t="shared" si="96"/>
        <v>1</v>
      </c>
      <c r="P644" s="186" t="str">
        <f t="shared" si="102"/>
        <v>33903949</v>
      </c>
      <c r="R644" s="407" t="str">
        <f t="shared" si="97"/>
        <v>A</v>
      </c>
      <c r="S644" s="33" t="b">
        <f t="shared" si="98"/>
        <v>1</v>
      </c>
      <c r="U644" s="69" t="str">
        <f t="shared" si="99"/>
        <v>3.3.90.39.49 - PRODUÇÕES JORNALÍSTICAS</v>
      </c>
    </row>
    <row r="645" spans="1:21" x14ac:dyDescent="0.25">
      <c r="B645" s="136" t="s">
        <v>213</v>
      </c>
      <c r="C645" s="94" t="s">
        <v>213</v>
      </c>
      <c r="D645" s="94" t="s">
        <v>214</v>
      </c>
      <c r="E645" s="94" t="s">
        <v>262</v>
      </c>
      <c r="F645" s="94" t="s">
        <v>235</v>
      </c>
      <c r="G645" s="350" t="str">
        <f t="shared" si="93"/>
        <v>3.3.90.39.50</v>
      </c>
      <c r="H645" s="95" t="s">
        <v>695</v>
      </c>
      <c r="I645" s="207" t="str">
        <f t="shared" si="101"/>
        <v>A</v>
      </c>
      <c r="J645" s="273">
        <f t="shared" si="100"/>
        <v>5</v>
      </c>
      <c r="K645" s="474" t="s">
        <v>61</v>
      </c>
      <c r="M645" s="69" t="str">
        <f t="shared" si="94"/>
        <v>3.3.90.39.50</v>
      </c>
      <c r="N645" s="69" t="str">
        <f t="shared" si="95"/>
        <v>33903950</v>
      </c>
      <c r="O645" s="69" t="b">
        <f t="shared" si="96"/>
        <v>1</v>
      </c>
      <c r="P645" s="186" t="str">
        <f t="shared" si="102"/>
        <v>33903950</v>
      </c>
      <c r="R645" s="407" t="str">
        <f t="shared" si="97"/>
        <v>A</v>
      </c>
      <c r="S645" s="2" t="b">
        <f t="shared" si="98"/>
        <v>1</v>
      </c>
      <c r="U645" s="69" t="str">
        <f t="shared" si="99"/>
        <v>3.3.90.39.50 - SERV.MEDICO-HOSPITAL., ODONTOL.E LABORATORIAIS</v>
      </c>
    </row>
    <row r="646" spans="1:21" s="34" customFormat="1" x14ac:dyDescent="0.25">
      <c r="A646" s="157"/>
      <c r="B646" s="136">
        <v>3</v>
      </c>
      <c r="C646" s="94">
        <v>3</v>
      </c>
      <c r="D646" s="94">
        <v>90</v>
      </c>
      <c r="E646" s="94" t="s">
        <v>262</v>
      </c>
      <c r="F646" s="94">
        <v>51</v>
      </c>
      <c r="G646" s="350" t="str">
        <f t="shared" si="93"/>
        <v>3.3.90.39.51</v>
      </c>
      <c r="H646" s="95" t="s">
        <v>441</v>
      </c>
      <c r="I646" s="207" t="str">
        <f t="shared" si="101"/>
        <v>A</v>
      </c>
      <c r="J646" s="273">
        <f t="shared" si="100"/>
        <v>5</v>
      </c>
      <c r="K646" s="474" t="s">
        <v>61</v>
      </c>
      <c r="M646" s="69" t="str">
        <f t="shared" si="94"/>
        <v>3.3.90.39.51</v>
      </c>
      <c r="N646" s="69" t="str">
        <f t="shared" si="95"/>
        <v>33903951</v>
      </c>
      <c r="O646" s="69" t="b">
        <f t="shared" si="96"/>
        <v>1</v>
      </c>
      <c r="P646" s="186" t="str">
        <f t="shared" si="102"/>
        <v>33903951</v>
      </c>
      <c r="R646" s="407" t="str">
        <f t="shared" si="97"/>
        <v>A</v>
      </c>
      <c r="S646" s="34" t="b">
        <f t="shared" si="98"/>
        <v>1</v>
      </c>
      <c r="U646" s="69" t="str">
        <f t="shared" si="99"/>
        <v>3.3.90.39.51 - SERVIÇOS DE ANÁLISES E PESQUISAS CIENTÍFICAS</v>
      </c>
    </row>
    <row r="647" spans="1:21" s="34" customFormat="1" x14ac:dyDescent="0.25">
      <c r="A647" s="157"/>
      <c r="B647" s="136">
        <v>3</v>
      </c>
      <c r="C647" s="94">
        <v>3</v>
      </c>
      <c r="D647" s="94">
        <v>90</v>
      </c>
      <c r="E647" s="94" t="s">
        <v>262</v>
      </c>
      <c r="F647" s="94">
        <v>52</v>
      </c>
      <c r="G647" s="350" t="str">
        <f t="shared" si="93"/>
        <v>3.3.90.39.52</v>
      </c>
      <c r="H647" s="95" t="s">
        <v>417</v>
      </c>
      <c r="I647" s="207" t="str">
        <f t="shared" si="101"/>
        <v>A</v>
      </c>
      <c r="J647" s="273">
        <f t="shared" si="100"/>
        <v>5</v>
      </c>
      <c r="K647" s="474" t="s">
        <v>61</v>
      </c>
      <c r="M647" s="69" t="str">
        <f t="shared" si="94"/>
        <v>3.3.90.39.52</v>
      </c>
      <c r="N647" s="69" t="str">
        <f t="shared" si="95"/>
        <v>33903952</v>
      </c>
      <c r="O647" s="69" t="b">
        <f t="shared" si="96"/>
        <v>1</v>
      </c>
      <c r="P647" s="186" t="str">
        <f t="shared" si="102"/>
        <v>33903952</v>
      </c>
      <c r="R647" s="407" t="str">
        <f t="shared" si="97"/>
        <v>A</v>
      </c>
      <c r="S647" s="34" t="b">
        <f t="shared" si="98"/>
        <v>1</v>
      </c>
      <c r="U647" s="69" t="str">
        <f t="shared" si="99"/>
        <v>3.3.90.39.52 - SERVIÇOS DE REABILITAÇÃO PROFISSIONAL</v>
      </c>
    </row>
    <row r="648" spans="1:21" x14ac:dyDescent="0.25">
      <c r="B648" s="136" t="s">
        <v>213</v>
      </c>
      <c r="C648" s="94" t="s">
        <v>213</v>
      </c>
      <c r="D648" s="94" t="s">
        <v>214</v>
      </c>
      <c r="E648" s="94" t="s">
        <v>262</v>
      </c>
      <c r="F648" s="94" t="s">
        <v>273</v>
      </c>
      <c r="G648" s="350" t="str">
        <f t="shared" si="93"/>
        <v>3.3.90.39.53</v>
      </c>
      <c r="H648" s="95" t="s">
        <v>690</v>
      </c>
      <c r="I648" s="207" t="str">
        <f t="shared" si="101"/>
        <v>A</v>
      </c>
      <c r="J648" s="273">
        <f t="shared" si="100"/>
        <v>5</v>
      </c>
      <c r="K648" s="474" t="s">
        <v>61</v>
      </c>
      <c r="M648" s="69" t="str">
        <f t="shared" si="94"/>
        <v>3.3.90.39.53</v>
      </c>
      <c r="N648" s="69" t="str">
        <f t="shared" si="95"/>
        <v>33903953</v>
      </c>
      <c r="O648" s="69" t="b">
        <f t="shared" si="96"/>
        <v>1</v>
      </c>
      <c r="P648" s="186" t="str">
        <f t="shared" si="102"/>
        <v>33903953</v>
      </c>
      <c r="R648" s="407" t="str">
        <f t="shared" si="97"/>
        <v>A</v>
      </c>
      <c r="S648" s="2" t="b">
        <f t="shared" si="98"/>
        <v>1</v>
      </c>
      <c r="U648" s="69" t="str">
        <f t="shared" si="99"/>
        <v>3.3.90.39.53 - SERVIÇOS DE ASSISTENCIA SOCIAL</v>
      </c>
    </row>
    <row r="649" spans="1:21" x14ac:dyDescent="0.25">
      <c r="B649" s="136" t="s">
        <v>213</v>
      </c>
      <c r="C649" s="94" t="s">
        <v>213</v>
      </c>
      <c r="D649" s="94" t="s">
        <v>214</v>
      </c>
      <c r="E649" s="94" t="s">
        <v>262</v>
      </c>
      <c r="F649" s="94" t="s">
        <v>274</v>
      </c>
      <c r="G649" s="350" t="str">
        <f t="shared" si="93"/>
        <v>3.3.90.39.54</v>
      </c>
      <c r="H649" s="95" t="s">
        <v>696</v>
      </c>
      <c r="I649" s="207" t="str">
        <f t="shared" si="101"/>
        <v>A</v>
      </c>
      <c r="J649" s="273">
        <f t="shared" si="100"/>
        <v>5</v>
      </c>
      <c r="K649" s="474" t="s">
        <v>61</v>
      </c>
      <c r="M649" s="69" t="str">
        <f t="shared" si="94"/>
        <v>3.3.90.39.54</v>
      </c>
      <c r="N649" s="69" t="str">
        <f t="shared" si="95"/>
        <v>33903954</v>
      </c>
      <c r="O649" s="69" t="b">
        <f t="shared" si="96"/>
        <v>1</v>
      </c>
      <c r="P649" s="186" t="str">
        <f t="shared" si="102"/>
        <v>33903954</v>
      </c>
      <c r="R649" s="407" t="str">
        <f t="shared" si="97"/>
        <v>A</v>
      </c>
      <c r="S649" s="2" t="b">
        <f t="shared" si="98"/>
        <v>1</v>
      </c>
      <c r="U649" s="69" t="str">
        <f t="shared" si="99"/>
        <v>3.3.90.39.54 - SERVIÇOS DE CRECHES E ASSIST. PRÉ-ESCOLAR</v>
      </c>
    </row>
    <row r="650" spans="1:21" s="35" customFormat="1" x14ac:dyDescent="0.25">
      <c r="A650" s="157"/>
      <c r="B650" s="136">
        <v>3</v>
      </c>
      <c r="C650" s="94">
        <v>3</v>
      </c>
      <c r="D650" s="94">
        <v>90</v>
      </c>
      <c r="E650" s="94" t="s">
        <v>262</v>
      </c>
      <c r="F650" s="94">
        <v>58</v>
      </c>
      <c r="G650" s="350" t="str">
        <f t="shared" si="93"/>
        <v>3.3.90.39.58</v>
      </c>
      <c r="H650" s="95" t="s">
        <v>442</v>
      </c>
      <c r="I650" s="207" t="str">
        <f t="shared" si="101"/>
        <v>A</v>
      </c>
      <c r="J650" s="273">
        <f t="shared" si="100"/>
        <v>5</v>
      </c>
      <c r="K650" s="474" t="s">
        <v>61</v>
      </c>
      <c r="M650" s="69" t="str">
        <f t="shared" si="94"/>
        <v>3.3.90.39.58</v>
      </c>
      <c r="N650" s="69" t="str">
        <f t="shared" si="95"/>
        <v>33903958</v>
      </c>
      <c r="O650" s="69" t="b">
        <f t="shared" si="96"/>
        <v>1</v>
      </c>
      <c r="P650" s="186" t="str">
        <f t="shared" si="102"/>
        <v>33903958</v>
      </c>
      <c r="R650" s="407" t="str">
        <f t="shared" si="97"/>
        <v>A</v>
      </c>
      <c r="S650" s="35" t="b">
        <f t="shared" si="98"/>
        <v>1</v>
      </c>
      <c r="U650" s="69" t="str">
        <f t="shared" si="99"/>
        <v>3.3.90.39.58 - SERVIÇOS DE TELECOMUNICAÇÕES</v>
      </c>
    </row>
    <row r="651" spans="1:21" s="35" customFormat="1" x14ac:dyDescent="0.25">
      <c r="A651" s="157"/>
      <c r="B651" s="136">
        <v>3</v>
      </c>
      <c r="C651" s="94">
        <v>3</v>
      </c>
      <c r="D651" s="94">
        <v>90</v>
      </c>
      <c r="E651" s="94" t="s">
        <v>262</v>
      </c>
      <c r="F651" s="94">
        <v>59</v>
      </c>
      <c r="G651" s="350" t="str">
        <f t="shared" ref="G651:G714" si="103">B651&amp;"."&amp;C651&amp;"."&amp;D651&amp;"."&amp;E651&amp;"."&amp;F651</f>
        <v>3.3.90.39.59</v>
      </c>
      <c r="H651" s="95" t="s">
        <v>428</v>
      </c>
      <c r="I651" s="207" t="str">
        <f t="shared" si="101"/>
        <v>A</v>
      </c>
      <c r="J651" s="273">
        <f t="shared" si="100"/>
        <v>5</v>
      </c>
      <c r="K651" s="474" t="s">
        <v>61</v>
      </c>
      <c r="M651" s="69" t="str">
        <f t="shared" ref="M651:M714" si="104">B651&amp;"."&amp;C651&amp;"."&amp;D651&amp;"."&amp;E651&amp;"."&amp;F651</f>
        <v>3.3.90.39.59</v>
      </c>
      <c r="N651" s="69" t="str">
        <f t="shared" ref="N651:N714" si="105">SUBSTITUTE(M651,".","")</f>
        <v>33903959</v>
      </c>
      <c r="O651" s="69" t="b">
        <f t="shared" ref="O651:O714" si="106">N651=P651</f>
        <v>1</v>
      </c>
      <c r="P651" s="186" t="str">
        <f t="shared" si="102"/>
        <v>33903959</v>
      </c>
      <c r="R651" s="407" t="str">
        <f t="shared" ref="R651:R714" si="107">IF(IFERROR(SEARCH("Último",K651),0)&gt;0,"A","S")</f>
        <v>A</v>
      </c>
      <c r="S651" s="35" t="b">
        <f t="shared" ref="S651:S714" si="108">R651=I651</f>
        <v>1</v>
      </c>
      <c r="U651" s="69" t="str">
        <f t="shared" ref="U651:U714" si="109">G651&amp;" - "&amp;H651</f>
        <v>3.3.90.39.59 - SERVIÇOS DE ÁUDIO, VÍDEO E FOTO</v>
      </c>
    </row>
    <row r="652" spans="1:21" s="35" customFormat="1" x14ac:dyDescent="0.25">
      <c r="A652" s="157"/>
      <c r="B652" s="136">
        <v>3</v>
      </c>
      <c r="C652" s="94">
        <v>3</v>
      </c>
      <c r="D652" s="94">
        <v>90</v>
      </c>
      <c r="E652" s="94" t="s">
        <v>262</v>
      </c>
      <c r="F652" s="94">
        <v>60</v>
      </c>
      <c r="G652" s="350" t="str">
        <f t="shared" si="103"/>
        <v>3.3.90.39.60</v>
      </c>
      <c r="H652" s="95" t="s">
        <v>443</v>
      </c>
      <c r="I652" s="207" t="str">
        <f t="shared" si="101"/>
        <v>A</v>
      </c>
      <c r="J652" s="273">
        <f t="shared" si="100"/>
        <v>5</v>
      </c>
      <c r="K652" s="474" t="s">
        <v>61</v>
      </c>
      <c r="M652" s="69" t="str">
        <f t="shared" si="104"/>
        <v>3.3.90.39.60</v>
      </c>
      <c r="N652" s="69" t="str">
        <f t="shared" si="105"/>
        <v>33903960</v>
      </c>
      <c r="O652" s="69" t="b">
        <f t="shared" si="106"/>
        <v>1</v>
      </c>
      <c r="P652" s="186" t="str">
        <f t="shared" si="102"/>
        <v>33903960</v>
      </c>
      <c r="R652" s="407" t="str">
        <f t="shared" si="107"/>
        <v>A</v>
      </c>
      <c r="S652" s="35" t="b">
        <f t="shared" si="108"/>
        <v>1</v>
      </c>
      <c r="U652" s="69" t="str">
        <f t="shared" si="109"/>
        <v>3.3.90.39.60 - SERVIÇOS DE MANOBRA E PATRULHAMENTO</v>
      </c>
    </row>
    <row r="653" spans="1:21" s="35" customFormat="1" x14ac:dyDescent="0.25">
      <c r="A653" s="157"/>
      <c r="B653" s="136">
        <v>3</v>
      </c>
      <c r="C653" s="94">
        <v>3</v>
      </c>
      <c r="D653" s="94">
        <v>90</v>
      </c>
      <c r="E653" s="94" t="s">
        <v>262</v>
      </c>
      <c r="F653" s="94">
        <v>61</v>
      </c>
      <c r="G653" s="350" t="str">
        <f t="shared" si="103"/>
        <v>3.3.90.39.61</v>
      </c>
      <c r="H653" s="95" t="s">
        <v>444</v>
      </c>
      <c r="I653" s="207" t="str">
        <f t="shared" si="101"/>
        <v>A</v>
      </c>
      <c r="J653" s="273">
        <f t="shared" ref="J653:J716" si="110">IF( (VALUE(F653) &gt; 0), 5,IF( (VALUE(E653) &gt; 0), 4,IF( (VALUE(D653) &gt; 0), 3,IF( (VALUE(C653) &gt; 0), 2,1))))</f>
        <v>5</v>
      </c>
      <c r="K653" s="474" t="s">
        <v>61</v>
      </c>
      <c r="M653" s="69" t="str">
        <f t="shared" si="104"/>
        <v>3.3.90.39.61</v>
      </c>
      <c r="N653" s="69" t="str">
        <f t="shared" si="105"/>
        <v>33903961</v>
      </c>
      <c r="O653" s="69" t="b">
        <f t="shared" si="106"/>
        <v>1</v>
      </c>
      <c r="P653" s="186" t="str">
        <f t="shared" si="102"/>
        <v>33903961</v>
      </c>
      <c r="R653" s="407" t="str">
        <f t="shared" si="107"/>
        <v>A</v>
      </c>
      <c r="S653" s="35" t="b">
        <f t="shared" si="108"/>
        <v>1</v>
      </c>
      <c r="U653" s="69" t="str">
        <f t="shared" si="109"/>
        <v>3.3.90.39.61 - SERVIÇOS DE SOCORRO E SALVAMENTO</v>
      </c>
    </row>
    <row r="654" spans="1:21" s="35" customFormat="1" x14ac:dyDescent="0.25">
      <c r="A654" s="157"/>
      <c r="B654" s="136">
        <v>3</v>
      </c>
      <c r="C654" s="94">
        <v>3</v>
      </c>
      <c r="D654" s="94">
        <v>90</v>
      </c>
      <c r="E654" s="94" t="s">
        <v>262</v>
      </c>
      <c r="F654" s="94">
        <v>62</v>
      </c>
      <c r="G654" s="350" t="str">
        <f t="shared" si="103"/>
        <v>3.3.90.39.62</v>
      </c>
      <c r="H654" s="95" t="s">
        <v>445</v>
      </c>
      <c r="I654" s="207" t="str">
        <f t="shared" si="101"/>
        <v>A</v>
      </c>
      <c r="J654" s="273">
        <f t="shared" si="110"/>
        <v>5</v>
      </c>
      <c r="K654" s="474" t="s">
        <v>61</v>
      </c>
      <c r="M654" s="69" t="str">
        <f t="shared" si="104"/>
        <v>3.3.90.39.62</v>
      </c>
      <c r="N654" s="69" t="str">
        <f t="shared" si="105"/>
        <v>33903962</v>
      </c>
      <c r="O654" s="69" t="b">
        <f t="shared" si="106"/>
        <v>1</v>
      </c>
      <c r="P654" s="186" t="str">
        <f t="shared" si="102"/>
        <v>33903962</v>
      </c>
      <c r="R654" s="407" t="str">
        <f t="shared" si="107"/>
        <v>A</v>
      </c>
      <c r="S654" s="35" t="b">
        <f t="shared" si="108"/>
        <v>1</v>
      </c>
      <c r="U654" s="69" t="str">
        <f t="shared" si="109"/>
        <v>3.3.90.39.62 - SERVIÇOS DE PRODUÇÃO INDUSTRIAL</v>
      </c>
    </row>
    <row r="655" spans="1:21" s="35" customFormat="1" x14ac:dyDescent="0.25">
      <c r="A655" s="157"/>
      <c r="B655" s="136">
        <v>3</v>
      </c>
      <c r="C655" s="94">
        <v>3</v>
      </c>
      <c r="D655" s="94">
        <v>90</v>
      </c>
      <c r="E655" s="94" t="s">
        <v>262</v>
      </c>
      <c r="F655" s="94">
        <v>63</v>
      </c>
      <c r="G655" s="350" t="str">
        <f t="shared" si="103"/>
        <v>3.3.90.39.63</v>
      </c>
      <c r="H655" s="95" t="s">
        <v>446</v>
      </c>
      <c r="I655" s="207" t="str">
        <f t="shared" si="101"/>
        <v>A</v>
      </c>
      <c r="J655" s="273">
        <f t="shared" si="110"/>
        <v>5</v>
      </c>
      <c r="K655" s="474" t="s">
        <v>61</v>
      </c>
      <c r="M655" s="69" t="str">
        <f t="shared" si="104"/>
        <v>3.3.90.39.63</v>
      </c>
      <c r="N655" s="69" t="str">
        <f t="shared" si="105"/>
        <v>33903963</v>
      </c>
      <c r="O655" s="69" t="b">
        <f t="shared" si="106"/>
        <v>1</v>
      </c>
      <c r="P655" s="186" t="str">
        <f t="shared" si="102"/>
        <v>33903963</v>
      </c>
      <c r="R655" s="407" t="str">
        <f t="shared" si="107"/>
        <v>A</v>
      </c>
      <c r="S655" s="35" t="b">
        <f t="shared" si="108"/>
        <v>1</v>
      </c>
      <c r="U655" s="69" t="str">
        <f t="shared" si="109"/>
        <v>3.3.90.39.63 - SERVIÇOS GRÁFICOS</v>
      </c>
    </row>
    <row r="656" spans="1:21" x14ac:dyDescent="0.25">
      <c r="B656" s="136" t="s">
        <v>213</v>
      </c>
      <c r="C656" s="94" t="s">
        <v>213</v>
      </c>
      <c r="D656" s="94" t="s">
        <v>214</v>
      </c>
      <c r="E656" s="94" t="s">
        <v>262</v>
      </c>
      <c r="F656" s="94" t="s">
        <v>281</v>
      </c>
      <c r="G656" s="350" t="str">
        <f t="shared" si="103"/>
        <v>3.3.90.39.64</v>
      </c>
      <c r="H656" s="95" t="s">
        <v>697</v>
      </c>
      <c r="I656" s="207" t="str">
        <f t="shared" si="101"/>
        <v>A</v>
      </c>
      <c r="J656" s="273">
        <f t="shared" si="110"/>
        <v>5</v>
      </c>
      <c r="K656" s="474" t="s">
        <v>61</v>
      </c>
      <c r="M656" s="69" t="str">
        <f t="shared" si="104"/>
        <v>3.3.90.39.64</v>
      </c>
      <c r="N656" s="69" t="str">
        <f t="shared" si="105"/>
        <v>33903964</v>
      </c>
      <c r="O656" s="69" t="b">
        <f t="shared" si="106"/>
        <v>1</v>
      </c>
      <c r="P656" s="186" t="str">
        <f t="shared" si="102"/>
        <v>33903964</v>
      </c>
      <c r="R656" s="407" t="str">
        <f t="shared" si="107"/>
        <v>A</v>
      </c>
      <c r="S656" s="2" t="b">
        <f t="shared" si="108"/>
        <v>1</v>
      </c>
      <c r="U656" s="69" t="str">
        <f t="shared" si="109"/>
        <v>3.3.90.39.64 - SERV.DE PERÍCIA MÉDICA/ODONTOLOG P/BENEFÍCIOS</v>
      </c>
    </row>
    <row r="657" spans="1:21" x14ac:dyDescent="0.25">
      <c r="B657" s="136" t="s">
        <v>213</v>
      </c>
      <c r="C657" s="94" t="s">
        <v>213</v>
      </c>
      <c r="D657" s="94" t="s">
        <v>214</v>
      </c>
      <c r="E657" s="94" t="s">
        <v>262</v>
      </c>
      <c r="F657" s="94" t="s">
        <v>282</v>
      </c>
      <c r="G657" s="350" t="str">
        <f t="shared" si="103"/>
        <v>3.3.90.39.65</v>
      </c>
      <c r="H657" s="95" t="s">
        <v>698</v>
      </c>
      <c r="I657" s="207" t="str">
        <f t="shared" si="101"/>
        <v>A</v>
      </c>
      <c r="J657" s="273">
        <f t="shared" si="110"/>
        <v>5</v>
      </c>
      <c r="K657" s="474" t="s">
        <v>61</v>
      </c>
      <c r="M657" s="69" t="str">
        <f t="shared" si="104"/>
        <v>3.3.90.39.65</v>
      </c>
      <c r="N657" s="69" t="str">
        <f t="shared" si="105"/>
        <v>33903965</v>
      </c>
      <c r="O657" s="69" t="b">
        <f t="shared" si="106"/>
        <v>1</v>
      </c>
      <c r="P657" s="186" t="str">
        <f t="shared" si="102"/>
        <v>33903965</v>
      </c>
      <c r="R657" s="407" t="str">
        <f t="shared" si="107"/>
        <v>A</v>
      </c>
      <c r="S657" s="2" t="b">
        <f t="shared" si="108"/>
        <v>1</v>
      </c>
      <c r="U657" s="69" t="str">
        <f t="shared" si="109"/>
        <v>3.3.90.39.65 - SERVIÇOS DE APOIO AO ENSINO</v>
      </c>
    </row>
    <row r="658" spans="1:21" s="36" customFormat="1" x14ac:dyDescent="0.25">
      <c r="A658" s="157"/>
      <c r="B658" s="136">
        <v>3</v>
      </c>
      <c r="C658" s="94">
        <v>3</v>
      </c>
      <c r="D658" s="94">
        <v>90</v>
      </c>
      <c r="E658" s="94" t="s">
        <v>262</v>
      </c>
      <c r="F658" s="94">
        <v>66</v>
      </c>
      <c r="G658" s="350" t="str">
        <f t="shared" si="103"/>
        <v>3.3.90.39.66</v>
      </c>
      <c r="H658" s="95" t="s">
        <v>447</v>
      </c>
      <c r="I658" s="207" t="str">
        <f t="shared" si="101"/>
        <v>A</v>
      </c>
      <c r="J658" s="273">
        <f t="shared" si="110"/>
        <v>5</v>
      </c>
      <c r="K658" s="474" t="s">
        <v>61</v>
      </c>
      <c r="M658" s="69" t="str">
        <f t="shared" si="104"/>
        <v>3.3.90.39.66</v>
      </c>
      <c r="N658" s="69" t="str">
        <f t="shared" si="105"/>
        <v>33903966</v>
      </c>
      <c r="O658" s="69" t="b">
        <f t="shared" si="106"/>
        <v>1</v>
      </c>
      <c r="P658" s="186" t="str">
        <f t="shared" si="102"/>
        <v>33903966</v>
      </c>
      <c r="R658" s="407" t="str">
        <f t="shared" si="107"/>
        <v>A</v>
      </c>
      <c r="S658" s="36" t="b">
        <f t="shared" si="108"/>
        <v>1</v>
      </c>
      <c r="U658" s="69" t="str">
        <f t="shared" si="109"/>
        <v>3.3.90.39.66 - SERVIÇOS JUDICIÁRIOS</v>
      </c>
    </row>
    <row r="659" spans="1:21" s="36" customFormat="1" x14ac:dyDescent="0.25">
      <c r="A659" s="157"/>
      <c r="B659" s="136">
        <v>3</v>
      </c>
      <c r="C659" s="94">
        <v>3</v>
      </c>
      <c r="D659" s="94">
        <v>90</v>
      </c>
      <c r="E659" s="94" t="s">
        <v>262</v>
      </c>
      <c r="F659" s="94">
        <v>67</v>
      </c>
      <c r="G659" s="350" t="str">
        <f t="shared" si="103"/>
        <v>3.3.90.39.67</v>
      </c>
      <c r="H659" s="95" t="s">
        <v>448</v>
      </c>
      <c r="I659" s="207" t="str">
        <f t="shared" si="101"/>
        <v>A</v>
      </c>
      <c r="J659" s="273">
        <f t="shared" si="110"/>
        <v>5</v>
      </c>
      <c r="K659" s="474" t="s">
        <v>61</v>
      </c>
      <c r="M659" s="69" t="str">
        <f t="shared" si="104"/>
        <v>3.3.90.39.67</v>
      </c>
      <c r="N659" s="69" t="str">
        <f t="shared" si="105"/>
        <v>33903967</v>
      </c>
      <c r="O659" s="69" t="b">
        <f t="shared" si="106"/>
        <v>1</v>
      </c>
      <c r="P659" s="186" t="str">
        <f t="shared" si="102"/>
        <v>33903967</v>
      </c>
      <c r="R659" s="407" t="str">
        <f t="shared" si="107"/>
        <v>A</v>
      </c>
      <c r="S659" s="36" t="b">
        <f t="shared" si="108"/>
        <v>1</v>
      </c>
      <c r="U659" s="69" t="str">
        <f t="shared" si="109"/>
        <v>3.3.90.39.67 - SERVIÇOS FUNERÁRIOS</v>
      </c>
    </row>
    <row r="660" spans="1:21" s="36" customFormat="1" x14ac:dyDescent="0.25">
      <c r="A660" s="157"/>
      <c r="B660" s="136">
        <v>3</v>
      </c>
      <c r="C660" s="94">
        <v>3</v>
      </c>
      <c r="D660" s="94">
        <v>90</v>
      </c>
      <c r="E660" s="94" t="s">
        <v>262</v>
      </c>
      <c r="F660" s="94">
        <v>68</v>
      </c>
      <c r="G660" s="350" t="str">
        <f t="shared" si="103"/>
        <v>3.3.90.39.68</v>
      </c>
      <c r="H660" s="95" t="s">
        <v>419</v>
      </c>
      <c r="I660" s="207" t="str">
        <f t="shared" ref="I660:I723" si="111">IF(J660&lt;J661,"S","A")</f>
        <v>A</v>
      </c>
      <c r="J660" s="273">
        <f t="shared" si="110"/>
        <v>5</v>
      </c>
      <c r="K660" s="474" t="s">
        <v>61</v>
      </c>
      <c r="M660" s="69" t="str">
        <f t="shared" si="104"/>
        <v>3.3.90.39.68</v>
      </c>
      <c r="N660" s="69" t="str">
        <f t="shared" si="105"/>
        <v>33903968</v>
      </c>
      <c r="O660" s="69" t="b">
        <f t="shared" si="106"/>
        <v>1</v>
      </c>
      <c r="P660" s="186" t="str">
        <f t="shared" si="102"/>
        <v>33903968</v>
      </c>
      <c r="R660" s="407" t="str">
        <f t="shared" si="107"/>
        <v>A</v>
      </c>
      <c r="S660" s="36" t="b">
        <f t="shared" si="108"/>
        <v>1</v>
      </c>
      <c r="U660" s="69" t="str">
        <f t="shared" si="109"/>
        <v>3.3.90.39.68 - SERVIÇO DE CONSERVAÇÃO E REBENEFICIAMENTO DE MERCADORIAS</v>
      </c>
    </row>
    <row r="661" spans="1:21" s="36" customFormat="1" x14ac:dyDescent="0.25">
      <c r="A661" s="157"/>
      <c r="B661" s="136">
        <v>3</v>
      </c>
      <c r="C661" s="94">
        <v>3</v>
      </c>
      <c r="D661" s="94">
        <v>90</v>
      </c>
      <c r="E661" s="94" t="s">
        <v>262</v>
      </c>
      <c r="F661" s="94">
        <v>69</v>
      </c>
      <c r="G661" s="350" t="str">
        <f t="shared" si="103"/>
        <v>3.3.90.39.69</v>
      </c>
      <c r="H661" s="95" t="s">
        <v>449</v>
      </c>
      <c r="I661" s="207" t="str">
        <f t="shared" si="111"/>
        <v>A</v>
      </c>
      <c r="J661" s="273">
        <f t="shared" si="110"/>
        <v>5</v>
      </c>
      <c r="K661" s="474" t="s">
        <v>61</v>
      </c>
      <c r="M661" s="69" t="str">
        <f t="shared" si="104"/>
        <v>3.3.90.39.69</v>
      </c>
      <c r="N661" s="69" t="str">
        <f t="shared" si="105"/>
        <v>33903969</v>
      </c>
      <c r="O661" s="69" t="b">
        <f t="shared" si="106"/>
        <v>1</v>
      </c>
      <c r="P661" s="186" t="str">
        <f t="shared" si="102"/>
        <v>33903969</v>
      </c>
      <c r="R661" s="407" t="str">
        <f t="shared" si="107"/>
        <v>A</v>
      </c>
      <c r="S661" s="36" t="b">
        <f t="shared" si="108"/>
        <v>1</v>
      </c>
      <c r="U661" s="69" t="str">
        <f t="shared" si="109"/>
        <v>3.3.90.39.69 - SEGUROS EM GERAL</v>
      </c>
    </row>
    <row r="662" spans="1:21" s="36" customFormat="1" x14ac:dyDescent="0.25">
      <c r="A662" s="157"/>
      <c r="B662" s="136">
        <v>3</v>
      </c>
      <c r="C662" s="94">
        <v>3</v>
      </c>
      <c r="D662" s="94">
        <v>90</v>
      </c>
      <c r="E662" s="94" t="s">
        <v>262</v>
      </c>
      <c r="F662" s="94">
        <v>70</v>
      </c>
      <c r="G662" s="350" t="str">
        <f t="shared" si="103"/>
        <v>3.3.90.39.70</v>
      </c>
      <c r="H662" s="95" t="s">
        <v>421</v>
      </c>
      <c r="I662" s="207" t="str">
        <f t="shared" si="111"/>
        <v>A</v>
      </c>
      <c r="J662" s="273">
        <f t="shared" si="110"/>
        <v>5</v>
      </c>
      <c r="K662" s="474" t="s">
        <v>61</v>
      </c>
      <c r="M662" s="69" t="str">
        <f t="shared" si="104"/>
        <v>3.3.90.39.70</v>
      </c>
      <c r="N662" s="69" t="str">
        <f t="shared" si="105"/>
        <v>33903970</v>
      </c>
      <c r="O662" s="69" t="b">
        <f t="shared" si="106"/>
        <v>1</v>
      </c>
      <c r="P662" s="186" t="str">
        <f t="shared" si="102"/>
        <v>33903970</v>
      </c>
      <c r="R662" s="407" t="str">
        <f t="shared" si="107"/>
        <v>A</v>
      </c>
      <c r="S662" s="36" t="b">
        <f t="shared" si="108"/>
        <v>1</v>
      </c>
      <c r="U662" s="69" t="str">
        <f t="shared" si="109"/>
        <v>3.3.90.39.70 - CONFECÇÃO DE UNIFORMES, BANDEIRAS E FLÂMULAS</v>
      </c>
    </row>
    <row r="663" spans="1:21" s="36" customFormat="1" x14ac:dyDescent="0.25">
      <c r="A663" s="157"/>
      <c r="B663" s="136">
        <v>3</v>
      </c>
      <c r="C663" s="94">
        <v>3</v>
      </c>
      <c r="D663" s="94">
        <v>90</v>
      </c>
      <c r="E663" s="94" t="s">
        <v>262</v>
      </c>
      <c r="F663" s="94">
        <v>71</v>
      </c>
      <c r="G663" s="350" t="str">
        <f t="shared" si="103"/>
        <v>3.3.90.39.71</v>
      </c>
      <c r="H663" s="95" t="s">
        <v>420</v>
      </c>
      <c r="I663" s="207" t="str">
        <f t="shared" si="111"/>
        <v>A</v>
      </c>
      <c r="J663" s="273">
        <f t="shared" si="110"/>
        <v>5</v>
      </c>
      <c r="K663" s="474" t="s">
        <v>61</v>
      </c>
      <c r="M663" s="69" t="str">
        <f t="shared" si="104"/>
        <v>3.3.90.39.71</v>
      </c>
      <c r="N663" s="69" t="str">
        <f t="shared" si="105"/>
        <v>33903971</v>
      </c>
      <c r="O663" s="69" t="b">
        <f t="shared" si="106"/>
        <v>1</v>
      </c>
      <c r="P663" s="186" t="str">
        <f t="shared" si="102"/>
        <v>33903971</v>
      </c>
      <c r="R663" s="407" t="str">
        <f t="shared" si="107"/>
        <v>A</v>
      </c>
      <c r="S663" s="36" t="b">
        <f t="shared" si="108"/>
        <v>1</v>
      </c>
      <c r="U663" s="69" t="str">
        <f t="shared" si="109"/>
        <v>3.3.90.39.71 - CONFECÇÃO DE MATERIAL DE ACONDICIONAMENTO E EMBALAGEM</v>
      </c>
    </row>
    <row r="664" spans="1:21" x14ac:dyDescent="0.25">
      <c r="B664" s="136" t="s">
        <v>213</v>
      </c>
      <c r="C664" s="94" t="s">
        <v>213</v>
      </c>
      <c r="D664" s="94" t="s">
        <v>214</v>
      </c>
      <c r="E664" s="94" t="s">
        <v>262</v>
      </c>
      <c r="F664" s="94" t="s">
        <v>289</v>
      </c>
      <c r="G664" s="350" t="str">
        <f t="shared" si="103"/>
        <v>3.3.90.39.72</v>
      </c>
      <c r="H664" s="95" t="s">
        <v>167</v>
      </c>
      <c r="I664" s="207" t="str">
        <f t="shared" si="111"/>
        <v>A</v>
      </c>
      <c r="J664" s="273">
        <f t="shared" si="110"/>
        <v>5</v>
      </c>
      <c r="K664" s="474" t="s">
        <v>61</v>
      </c>
      <c r="M664" s="69" t="str">
        <f t="shared" si="104"/>
        <v>3.3.90.39.72</v>
      </c>
      <c r="N664" s="69" t="str">
        <f t="shared" si="105"/>
        <v>33903972</v>
      </c>
      <c r="O664" s="69" t="b">
        <f t="shared" si="106"/>
        <v>1</v>
      </c>
      <c r="P664" s="186" t="str">
        <f t="shared" si="102"/>
        <v>33903972</v>
      </c>
      <c r="R664" s="407" t="str">
        <f t="shared" si="107"/>
        <v>A</v>
      </c>
      <c r="S664" s="2" t="b">
        <f t="shared" si="108"/>
        <v>1</v>
      </c>
      <c r="U664" s="69" t="str">
        <f t="shared" si="109"/>
        <v>3.3.90.39.72 - VALE-TRANSPORTE</v>
      </c>
    </row>
    <row r="665" spans="1:21" s="37" customFormat="1" x14ac:dyDescent="0.25">
      <c r="A665" s="157"/>
      <c r="B665" s="136">
        <v>3</v>
      </c>
      <c r="C665" s="94">
        <v>3</v>
      </c>
      <c r="D665" s="94">
        <v>90</v>
      </c>
      <c r="E665" s="94" t="s">
        <v>262</v>
      </c>
      <c r="F665" s="94">
        <v>73</v>
      </c>
      <c r="G665" s="350" t="str">
        <f t="shared" si="103"/>
        <v>3.3.90.39.73</v>
      </c>
      <c r="H665" s="95" t="s">
        <v>450</v>
      </c>
      <c r="I665" s="207" t="str">
        <f t="shared" si="111"/>
        <v>A</v>
      </c>
      <c r="J665" s="273">
        <f t="shared" si="110"/>
        <v>5</v>
      </c>
      <c r="K665" s="474" t="s">
        <v>61</v>
      </c>
      <c r="M665" s="69" t="str">
        <f t="shared" si="104"/>
        <v>3.3.90.39.73</v>
      </c>
      <c r="N665" s="69" t="str">
        <f t="shared" si="105"/>
        <v>33903973</v>
      </c>
      <c r="O665" s="69" t="b">
        <f t="shared" si="106"/>
        <v>1</v>
      </c>
      <c r="P665" s="186" t="str">
        <f t="shared" si="102"/>
        <v>33903973</v>
      </c>
      <c r="R665" s="407" t="str">
        <f t="shared" si="107"/>
        <v>A</v>
      </c>
      <c r="S665" s="37" t="b">
        <f t="shared" si="108"/>
        <v>1</v>
      </c>
      <c r="U665" s="69" t="str">
        <f t="shared" si="109"/>
        <v>3.3.90.39.73 - TRANSPORTE DE SERVIDORES</v>
      </c>
    </row>
    <row r="666" spans="1:21" s="37" customFormat="1" x14ac:dyDescent="0.25">
      <c r="A666" s="157"/>
      <c r="B666" s="136">
        <v>3</v>
      </c>
      <c r="C666" s="94">
        <v>3</v>
      </c>
      <c r="D666" s="94">
        <v>90</v>
      </c>
      <c r="E666" s="94" t="s">
        <v>262</v>
      </c>
      <c r="F666" s="94">
        <v>74</v>
      </c>
      <c r="G666" s="350" t="str">
        <f t="shared" si="103"/>
        <v>3.3.90.39.74</v>
      </c>
      <c r="H666" s="95" t="s">
        <v>422</v>
      </c>
      <c r="I666" s="207" t="str">
        <f t="shared" si="111"/>
        <v>A</v>
      </c>
      <c r="J666" s="273">
        <f t="shared" si="110"/>
        <v>5</v>
      </c>
      <c r="K666" s="474" t="s">
        <v>61</v>
      </c>
      <c r="M666" s="69" t="str">
        <f t="shared" si="104"/>
        <v>3.3.90.39.74</v>
      </c>
      <c r="N666" s="69" t="str">
        <f t="shared" si="105"/>
        <v>33903974</v>
      </c>
      <c r="O666" s="69" t="b">
        <f t="shared" si="106"/>
        <v>1</v>
      </c>
      <c r="P666" s="186" t="str">
        <f t="shared" si="102"/>
        <v>33903974</v>
      </c>
      <c r="R666" s="407" t="str">
        <f t="shared" si="107"/>
        <v>A</v>
      </c>
      <c r="S666" s="37" t="b">
        <f t="shared" si="108"/>
        <v>1</v>
      </c>
      <c r="U666" s="69" t="str">
        <f t="shared" si="109"/>
        <v>3.3.90.39.74 - FRETES E TRANSPORTES DE ENCOMENDAS</v>
      </c>
    </row>
    <row r="667" spans="1:21" s="37" customFormat="1" x14ac:dyDescent="0.25">
      <c r="A667" s="157"/>
      <c r="B667" s="136">
        <v>3</v>
      </c>
      <c r="C667" s="94">
        <v>3</v>
      </c>
      <c r="D667" s="94">
        <v>90</v>
      </c>
      <c r="E667" s="94" t="s">
        <v>262</v>
      </c>
      <c r="F667" s="94">
        <v>76</v>
      </c>
      <c r="G667" s="350" t="str">
        <f t="shared" si="103"/>
        <v>3.3.90.39.76</v>
      </c>
      <c r="H667" s="95" t="s">
        <v>451</v>
      </c>
      <c r="I667" s="207" t="str">
        <f t="shared" si="111"/>
        <v>A</v>
      </c>
      <c r="J667" s="273">
        <f t="shared" si="110"/>
        <v>5</v>
      </c>
      <c r="K667" s="474" t="s">
        <v>61</v>
      </c>
      <c r="M667" s="69" t="str">
        <f t="shared" si="104"/>
        <v>3.3.90.39.76</v>
      </c>
      <c r="N667" s="69" t="str">
        <f t="shared" si="105"/>
        <v>33903976</v>
      </c>
      <c r="O667" s="69" t="b">
        <f t="shared" si="106"/>
        <v>1</v>
      </c>
      <c r="P667" s="186" t="str">
        <f t="shared" si="102"/>
        <v>33903976</v>
      </c>
      <c r="R667" s="407" t="str">
        <f t="shared" si="107"/>
        <v>A</v>
      </c>
      <c r="S667" s="37" t="b">
        <f t="shared" si="108"/>
        <v>1</v>
      </c>
      <c r="U667" s="69" t="str">
        <f t="shared" si="109"/>
        <v>3.3.90.39.76 - CLASSIFICAÇÃO DE PRODUTOS</v>
      </c>
    </row>
    <row r="668" spans="1:21" x14ac:dyDescent="0.25">
      <c r="B668" s="136" t="s">
        <v>213</v>
      </c>
      <c r="C668" s="94" t="s">
        <v>213</v>
      </c>
      <c r="D668" s="94" t="s">
        <v>214</v>
      </c>
      <c r="E668" s="94" t="s">
        <v>262</v>
      </c>
      <c r="F668" s="94" t="s">
        <v>293</v>
      </c>
      <c r="G668" s="350" t="str">
        <f t="shared" si="103"/>
        <v>3.3.90.39.77</v>
      </c>
      <c r="H668" s="95" t="s">
        <v>699</v>
      </c>
      <c r="I668" s="207" t="str">
        <f t="shared" si="111"/>
        <v>A</v>
      </c>
      <c r="J668" s="273">
        <f t="shared" si="110"/>
        <v>5</v>
      </c>
      <c r="K668" s="474" t="s">
        <v>61</v>
      </c>
      <c r="M668" s="69" t="str">
        <f t="shared" si="104"/>
        <v>3.3.90.39.77</v>
      </c>
      <c r="N668" s="69" t="str">
        <f t="shared" si="105"/>
        <v>33903977</v>
      </c>
      <c r="O668" s="69" t="b">
        <f t="shared" si="106"/>
        <v>1</v>
      </c>
      <c r="P668" s="186" t="str">
        <f t="shared" si="102"/>
        <v>33903977</v>
      </c>
      <c r="R668" s="407" t="str">
        <f t="shared" si="107"/>
        <v>A</v>
      </c>
      <c r="S668" s="2" t="b">
        <f t="shared" si="108"/>
        <v>1</v>
      </c>
      <c r="U668" s="69" t="str">
        <f t="shared" si="109"/>
        <v>3.3.90.39.77 - VIGILÂNCIA OSTENSIVA/MONITORADA</v>
      </c>
    </row>
    <row r="669" spans="1:21" x14ac:dyDescent="0.25">
      <c r="B669" s="136" t="s">
        <v>213</v>
      </c>
      <c r="C669" s="94" t="s">
        <v>213</v>
      </c>
      <c r="D669" s="94" t="s">
        <v>214</v>
      </c>
      <c r="E669" s="94" t="s">
        <v>262</v>
      </c>
      <c r="F669" s="94" t="s">
        <v>294</v>
      </c>
      <c r="G669" s="350" t="str">
        <f t="shared" si="103"/>
        <v>3.3.90.39.78</v>
      </c>
      <c r="H669" s="95" t="s">
        <v>700</v>
      </c>
      <c r="I669" s="207" t="str">
        <f t="shared" si="111"/>
        <v>A</v>
      </c>
      <c r="J669" s="273">
        <f t="shared" si="110"/>
        <v>5</v>
      </c>
      <c r="K669" s="474" t="s">
        <v>61</v>
      </c>
      <c r="M669" s="69" t="str">
        <f t="shared" si="104"/>
        <v>3.3.90.39.78</v>
      </c>
      <c r="N669" s="69" t="str">
        <f t="shared" si="105"/>
        <v>33903978</v>
      </c>
      <c r="O669" s="69" t="b">
        <f t="shared" si="106"/>
        <v>1</v>
      </c>
      <c r="P669" s="186" t="str">
        <f t="shared" si="102"/>
        <v>33903978</v>
      </c>
      <c r="R669" s="407" t="str">
        <f t="shared" si="107"/>
        <v>A</v>
      </c>
      <c r="S669" s="2" t="b">
        <f t="shared" si="108"/>
        <v>1</v>
      </c>
      <c r="U669" s="69" t="str">
        <f t="shared" si="109"/>
        <v>3.3.90.39.78 - LIMPEZA E CONSERVAÇÃO</v>
      </c>
    </row>
    <row r="670" spans="1:21" s="38" customFormat="1" x14ac:dyDescent="0.25">
      <c r="A670" s="157"/>
      <c r="B670" s="136">
        <v>3</v>
      </c>
      <c r="C670" s="94">
        <v>3</v>
      </c>
      <c r="D670" s="94">
        <v>90</v>
      </c>
      <c r="E670" s="94" t="s">
        <v>262</v>
      </c>
      <c r="F670" s="94">
        <v>79</v>
      </c>
      <c r="G670" s="350" t="str">
        <f t="shared" si="103"/>
        <v>3.3.90.39.79</v>
      </c>
      <c r="H670" s="95" t="s">
        <v>418</v>
      </c>
      <c r="I670" s="207" t="str">
        <f t="shared" si="111"/>
        <v>A</v>
      </c>
      <c r="J670" s="273">
        <f t="shared" si="110"/>
        <v>5</v>
      </c>
      <c r="K670" s="474" t="s">
        <v>61</v>
      </c>
      <c r="M670" s="69" t="str">
        <f t="shared" si="104"/>
        <v>3.3.90.39.79</v>
      </c>
      <c r="N670" s="69" t="str">
        <f t="shared" si="105"/>
        <v>33903979</v>
      </c>
      <c r="O670" s="69" t="b">
        <f t="shared" si="106"/>
        <v>1</v>
      </c>
      <c r="P670" s="186" t="str">
        <f t="shared" si="102"/>
        <v>33903979</v>
      </c>
      <c r="R670" s="407" t="str">
        <f t="shared" si="107"/>
        <v>A</v>
      </c>
      <c r="S670" s="38" t="b">
        <f t="shared" si="108"/>
        <v>1</v>
      </c>
      <c r="U670" s="69" t="str">
        <f t="shared" si="109"/>
        <v>3.3.90.39.79 - SERVIÇO DE APOIO ADMINISTRATIVO, TÉCNICO E OPERACIONAL</v>
      </c>
    </row>
    <row r="671" spans="1:21" s="38" customFormat="1" x14ac:dyDescent="0.25">
      <c r="A671" s="157"/>
      <c r="B671" s="136">
        <v>3</v>
      </c>
      <c r="C671" s="94">
        <v>3</v>
      </c>
      <c r="D671" s="94">
        <v>90</v>
      </c>
      <c r="E671" s="94" t="s">
        <v>262</v>
      </c>
      <c r="F671" s="94">
        <v>80</v>
      </c>
      <c r="G671" s="350" t="str">
        <f t="shared" si="103"/>
        <v>3.3.90.39.80</v>
      </c>
      <c r="H671" s="95" t="s">
        <v>452</v>
      </c>
      <c r="I671" s="207" t="str">
        <f t="shared" si="111"/>
        <v>A</v>
      </c>
      <c r="J671" s="273">
        <f t="shared" si="110"/>
        <v>5</v>
      </c>
      <c r="K671" s="474" t="s">
        <v>61</v>
      </c>
      <c r="M671" s="69" t="str">
        <f t="shared" si="104"/>
        <v>3.3.90.39.80</v>
      </c>
      <c r="N671" s="69" t="str">
        <f t="shared" si="105"/>
        <v>33903980</v>
      </c>
      <c r="O671" s="69" t="b">
        <f t="shared" si="106"/>
        <v>1</v>
      </c>
      <c r="P671" s="186" t="str">
        <f t="shared" si="102"/>
        <v>33903980</v>
      </c>
      <c r="R671" s="407" t="str">
        <f t="shared" si="107"/>
        <v>A</v>
      </c>
      <c r="S671" s="38" t="b">
        <f t="shared" si="108"/>
        <v>1</v>
      </c>
      <c r="U671" s="69" t="str">
        <f t="shared" si="109"/>
        <v>3.3.90.39.80 - HOSPEDAGENS</v>
      </c>
    </row>
    <row r="672" spans="1:21" s="38" customFormat="1" x14ac:dyDescent="0.25">
      <c r="A672" s="157"/>
      <c r="B672" s="136">
        <v>3</v>
      </c>
      <c r="C672" s="94">
        <v>3</v>
      </c>
      <c r="D672" s="94">
        <v>90</v>
      </c>
      <c r="E672" s="94" t="s">
        <v>262</v>
      </c>
      <c r="F672" s="94">
        <v>81</v>
      </c>
      <c r="G672" s="350" t="str">
        <f t="shared" si="103"/>
        <v>3.3.90.39.81</v>
      </c>
      <c r="H672" s="95" t="s">
        <v>453</v>
      </c>
      <c r="I672" s="207" t="str">
        <f t="shared" si="111"/>
        <v>A</v>
      </c>
      <c r="J672" s="273">
        <f t="shared" si="110"/>
        <v>5</v>
      </c>
      <c r="K672" s="474" t="s">
        <v>61</v>
      </c>
      <c r="M672" s="69" t="str">
        <f t="shared" si="104"/>
        <v>3.3.90.39.81</v>
      </c>
      <c r="N672" s="69" t="str">
        <f t="shared" si="105"/>
        <v>33903981</v>
      </c>
      <c r="O672" s="69" t="b">
        <f t="shared" si="106"/>
        <v>1</v>
      </c>
      <c r="P672" s="186" t="str">
        <f t="shared" si="102"/>
        <v>33903981</v>
      </c>
      <c r="R672" s="407" t="str">
        <f t="shared" si="107"/>
        <v>A</v>
      </c>
      <c r="S672" s="38" t="b">
        <f t="shared" si="108"/>
        <v>1</v>
      </c>
      <c r="U672" s="69" t="str">
        <f t="shared" si="109"/>
        <v>3.3.90.39.81 - SERVIÇOS BANCÁRIOS</v>
      </c>
    </row>
    <row r="673" spans="1:21" s="38" customFormat="1" x14ac:dyDescent="0.25">
      <c r="A673" s="157"/>
      <c r="B673" s="136">
        <v>3</v>
      </c>
      <c r="C673" s="94">
        <v>3</v>
      </c>
      <c r="D673" s="94">
        <v>90</v>
      </c>
      <c r="E673" s="94" t="s">
        <v>262</v>
      </c>
      <c r="F673" s="94">
        <v>83</v>
      </c>
      <c r="G673" s="350" t="str">
        <f t="shared" si="103"/>
        <v>3.3.90.39.83</v>
      </c>
      <c r="H673" s="95" t="s">
        <v>454</v>
      </c>
      <c r="I673" s="207" t="str">
        <f t="shared" si="111"/>
        <v>A</v>
      </c>
      <c r="J673" s="273">
        <f t="shared" si="110"/>
        <v>5</v>
      </c>
      <c r="K673" s="474" t="s">
        <v>61</v>
      </c>
      <c r="M673" s="69" t="str">
        <f t="shared" si="104"/>
        <v>3.3.90.39.83</v>
      </c>
      <c r="N673" s="69" t="str">
        <f t="shared" si="105"/>
        <v>33903983</v>
      </c>
      <c r="O673" s="69" t="b">
        <f t="shared" si="106"/>
        <v>1</v>
      </c>
      <c r="P673" s="186" t="str">
        <f t="shared" si="102"/>
        <v>33903983</v>
      </c>
      <c r="R673" s="407" t="str">
        <f t="shared" si="107"/>
        <v>A</v>
      </c>
      <c r="S673" s="38" t="b">
        <f t="shared" si="108"/>
        <v>1</v>
      </c>
      <c r="U673" s="69" t="str">
        <f t="shared" si="109"/>
        <v>3.3.90.39.83 - SERVIÇOS DE CÓPIAS E REPRODUÇÃO DE DOCUMENTOS</v>
      </c>
    </row>
    <row r="674" spans="1:21" s="38" customFormat="1" x14ac:dyDescent="0.25">
      <c r="A674" s="157"/>
      <c r="B674" s="136">
        <v>3</v>
      </c>
      <c r="C674" s="94">
        <v>3</v>
      </c>
      <c r="D674" s="94">
        <v>90</v>
      </c>
      <c r="E674" s="94" t="s">
        <v>262</v>
      </c>
      <c r="F674" s="94">
        <v>85</v>
      </c>
      <c r="G674" s="350" t="str">
        <f t="shared" si="103"/>
        <v>3.3.90.39.85</v>
      </c>
      <c r="H674" s="95" t="s">
        <v>455</v>
      </c>
      <c r="I674" s="207" t="str">
        <f t="shared" si="111"/>
        <v>A</v>
      </c>
      <c r="J674" s="273">
        <f t="shared" si="110"/>
        <v>5</v>
      </c>
      <c r="K674" s="474" t="s">
        <v>61</v>
      </c>
      <c r="M674" s="69" t="str">
        <f t="shared" si="104"/>
        <v>3.3.90.39.85</v>
      </c>
      <c r="N674" s="69" t="str">
        <f t="shared" si="105"/>
        <v>33903985</v>
      </c>
      <c r="O674" s="69" t="b">
        <f t="shared" si="106"/>
        <v>1</v>
      </c>
      <c r="P674" s="186" t="str">
        <f t="shared" si="102"/>
        <v>33903985</v>
      </c>
      <c r="R674" s="407" t="str">
        <f t="shared" si="107"/>
        <v>A</v>
      </c>
      <c r="S674" s="38" t="b">
        <f t="shared" si="108"/>
        <v>1</v>
      </c>
      <c r="U674" s="69" t="str">
        <f t="shared" si="109"/>
        <v>3.3.90.39.85 - SERVIÇOS EM ITENS REPARÁVEIS DE AVIAÇÃO</v>
      </c>
    </row>
    <row r="675" spans="1:21" s="38" customFormat="1" x14ac:dyDescent="0.25">
      <c r="A675" s="157"/>
      <c r="B675" s="136">
        <v>3</v>
      </c>
      <c r="C675" s="94">
        <v>3</v>
      </c>
      <c r="D675" s="94">
        <v>90</v>
      </c>
      <c r="E675" s="94" t="s">
        <v>262</v>
      </c>
      <c r="F675" s="94">
        <v>87</v>
      </c>
      <c r="G675" s="350" t="str">
        <f t="shared" si="103"/>
        <v>3.3.90.39.87</v>
      </c>
      <c r="H675" s="95" t="s">
        <v>456</v>
      </c>
      <c r="I675" s="207" t="str">
        <f t="shared" si="111"/>
        <v>A</v>
      </c>
      <c r="J675" s="273">
        <f t="shared" si="110"/>
        <v>5</v>
      </c>
      <c r="K675" s="474" t="s">
        <v>61</v>
      </c>
      <c r="M675" s="69" t="str">
        <f t="shared" si="104"/>
        <v>3.3.90.39.87</v>
      </c>
      <c r="N675" s="69" t="str">
        <f t="shared" si="105"/>
        <v>33903987</v>
      </c>
      <c r="O675" s="69" t="b">
        <f t="shared" si="106"/>
        <v>1</v>
      </c>
      <c r="P675" s="186" t="str">
        <f t="shared" si="102"/>
        <v>33903987</v>
      </c>
      <c r="R675" s="407" t="str">
        <f t="shared" si="107"/>
        <v>A</v>
      </c>
      <c r="S675" s="38" t="b">
        <f t="shared" si="108"/>
        <v>1</v>
      </c>
      <c r="U675" s="69" t="str">
        <f t="shared" si="109"/>
        <v>3.3.90.39.87 - SERVIÇOS RELACIONADOS À INDUSTRIALIZAÇÃO AEROESPACIAL</v>
      </c>
    </row>
    <row r="676" spans="1:21" s="38" customFormat="1" x14ac:dyDescent="0.25">
      <c r="A676" s="157"/>
      <c r="B676" s="136">
        <v>3</v>
      </c>
      <c r="C676" s="94">
        <v>3</v>
      </c>
      <c r="D676" s="94">
        <v>90</v>
      </c>
      <c r="E676" s="94" t="s">
        <v>262</v>
      </c>
      <c r="F676" s="94">
        <v>89</v>
      </c>
      <c r="G676" s="350" t="str">
        <f t="shared" si="103"/>
        <v>3.3.90.39.89</v>
      </c>
      <c r="H676" s="95" t="s">
        <v>457</v>
      </c>
      <c r="I676" s="207" t="str">
        <f t="shared" si="111"/>
        <v>A</v>
      </c>
      <c r="J676" s="273">
        <f t="shared" si="110"/>
        <v>5</v>
      </c>
      <c r="K676" s="474" t="s">
        <v>61</v>
      </c>
      <c r="M676" s="69" t="str">
        <f t="shared" si="104"/>
        <v>3.3.90.39.89</v>
      </c>
      <c r="N676" s="69" t="str">
        <f t="shared" si="105"/>
        <v>33903989</v>
      </c>
      <c r="O676" s="69" t="b">
        <f t="shared" si="106"/>
        <v>1</v>
      </c>
      <c r="P676" s="186" t="str">
        <f t="shared" si="102"/>
        <v>33903989</v>
      </c>
      <c r="R676" s="407" t="str">
        <f t="shared" si="107"/>
        <v>A</v>
      </c>
      <c r="S676" s="38" t="b">
        <f t="shared" si="108"/>
        <v>1</v>
      </c>
      <c r="U676" s="69" t="str">
        <f t="shared" si="109"/>
        <v>3.3.90.39.89 - MANUTENÇÃO DE REPARTIÇÕES – SERVIÇO EXTERIOR</v>
      </c>
    </row>
    <row r="677" spans="1:21" x14ac:dyDescent="0.25">
      <c r="B677" s="136" t="s">
        <v>213</v>
      </c>
      <c r="C677" s="94" t="s">
        <v>213</v>
      </c>
      <c r="D677" s="94" t="s">
        <v>214</v>
      </c>
      <c r="E677" s="94" t="s">
        <v>262</v>
      </c>
      <c r="F677" s="94" t="s">
        <v>214</v>
      </c>
      <c r="G677" s="350" t="str">
        <f t="shared" si="103"/>
        <v>3.3.90.39.90</v>
      </c>
      <c r="H677" s="95" t="s">
        <v>701</v>
      </c>
      <c r="I677" s="207" t="str">
        <f t="shared" si="111"/>
        <v>A</v>
      </c>
      <c r="J677" s="273">
        <f t="shared" si="110"/>
        <v>5</v>
      </c>
      <c r="K677" s="474" t="s">
        <v>61</v>
      </c>
      <c r="M677" s="69" t="str">
        <f t="shared" si="104"/>
        <v>3.3.90.39.90</v>
      </c>
      <c r="N677" s="69" t="str">
        <f t="shared" si="105"/>
        <v>33903990</v>
      </c>
      <c r="O677" s="69" t="b">
        <f t="shared" si="106"/>
        <v>1</v>
      </c>
      <c r="P677" s="186" t="str">
        <f t="shared" si="102"/>
        <v>33903990</v>
      </c>
      <c r="R677" s="407" t="str">
        <f t="shared" si="107"/>
        <v>A</v>
      </c>
      <c r="S677" s="2" t="b">
        <f t="shared" si="108"/>
        <v>1</v>
      </c>
      <c r="U677" s="69" t="str">
        <f t="shared" si="109"/>
        <v>3.3.90.39.90 - SERVIÇOS DE PUBLICIDADE</v>
      </c>
    </row>
    <row r="678" spans="1:21" x14ac:dyDescent="0.25">
      <c r="B678" s="136" t="s">
        <v>213</v>
      </c>
      <c r="C678" s="94" t="s">
        <v>213</v>
      </c>
      <c r="D678" s="94" t="s">
        <v>214</v>
      </c>
      <c r="E678" s="94" t="s">
        <v>262</v>
      </c>
      <c r="F678" s="94" t="s">
        <v>270</v>
      </c>
      <c r="G678" s="350" t="str">
        <f t="shared" si="103"/>
        <v>3.3.90.39.99</v>
      </c>
      <c r="H678" s="95" t="s">
        <v>674</v>
      </c>
      <c r="I678" s="207" t="str">
        <f t="shared" si="111"/>
        <v>A</v>
      </c>
      <c r="J678" s="273">
        <f t="shared" si="110"/>
        <v>5</v>
      </c>
      <c r="K678" s="474" t="s">
        <v>61</v>
      </c>
      <c r="M678" s="69" t="str">
        <f t="shared" si="104"/>
        <v>3.3.90.39.99</v>
      </c>
      <c r="N678" s="69" t="str">
        <f t="shared" si="105"/>
        <v>33903999</v>
      </c>
      <c r="O678" s="69" t="b">
        <f t="shared" si="106"/>
        <v>1</v>
      </c>
      <c r="P678" s="186" t="str">
        <f t="shared" si="102"/>
        <v>33903999</v>
      </c>
      <c r="R678" s="407" t="str">
        <f t="shared" si="107"/>
        <v>A</v>
      </c>
      <c r="S678" s="2" t="b">
        <f t="shared" si="108"/>
        <v>1</v>
      </c>
      <c r="U678" s="69" t="str">
        <f t="shared" si="109"/>
        <v>3.3.90.39.99 - OUTROS SERVIÇOS DE TERCEIROS-PESSOA JURÍDICA</v>
      </c>
    </row>
    <row r="679" spans="1:21" s="6" customFormat="1" x14ac:dyDescent="0.25">
      <c r="A679" s="158"/>
      <c r="B679" s="384" t="s">
        <v>213</v>
      </c>
      <c r="C679" s="322" t="s">
        <v>213</v>
      </c>
      <c r="D679" s="322" t="s">
        <v>214</v>
      </c>
      <c r="E679" s="322" t="s">
        <v>231</v>
      </c>
      <c r="F679" s="322" t="s">
        <v>264</v>
      </c>
      <c r="G679" s="346" t="str">
        <f t="shared" si="103"/>
        <v>3.3.90.40.00</v>
      </c>
      <c r="H679" s="56" t="s">
        <v>183</v>
      </c>
      <c r="I679" s="203" t="str">
        <f t="shared" si="111"/>
        <v>S</v>
      </c>
      <c r="J679" s="270">
        <f t="shared" si="110"/>
        <v>4</v>
      </c>
      <c r="K679" s="469" t="s">
        <v>60</v>
      </c>
      <c r="M679" s="69" t="str">
        <f t="shared" si="104"/>
        <v>3.3.90.40.00</v>
      </c>
      <c r="N679" s="69" t="str">
        <f t="shared" si="105"/>
        <v>33904000</v>
      </c>
      <c r="O679" s="69" t="b">
        <f t="shared" si="106"/>
        <v>1</v>
      </c>
      <c r="P679" s="186" t="str">
        <f t="shared" si="102"/>
        <v>33904000</v>
      </c>
      <c r="R679" s="409" t="str">
        <f t="shared" si="107"/>
        <v>S</v>
      </c>
      <c r="S679" s="6" t="b">
        <f t="shared" si="108"/>
        <v>1</v>
      </c>
      <c r="U679" s="69" t="str">
        <f t="shared" si="109"/>
        <v>3.3.90.40.00 - SERVIÇOS DE TECNOLOGIA DA INFORMAÇÃO E COMUNICAÇÃO - PJ</v>
      </c>
    </row>
    <row r="680" spans="1:21" x14ac:dyDescent="0.25">
      <c r="B680" s="188" t="s">
        <v>213</v>
      </c>
      <c r="C680" s="189" t="s">
        <v>213</v>
      </c>
      <c r="D680" s="189" t="s">
        <v>214</v>
      </c>
      <c r="E680" s="189" t="s">
        <v>231</v>
      </c>
      <c r="F680" s="189" t="s">
        <v>251</v>
      </c>
      <c r="G680" s="347" t="str">
        <f t="shared" si="103"/>
        <v>3.3.90.40.01</v>
      </c>
      <c r="H680" s="61" t="s">
        <v>702</v>
      </c>
      <c r="I680" s="202" t="str">
        <f t="shared" si="111"/>
        <v>A</v>
      </c>
      <c r="J680" s="269">
        <f t="shared" si="110"/>
        <v>5</v>
      </c>
      <c r="K680" s="470" t="s">
        <v>61</v>
      </c>
      <c r="M680" s="69" t="str">
        <f t="shared" si="104"/>
        <v>3.3.90.40.01</v>
      </c>
      <c r="N680" s="69" t="str">
        <f t="shared" si="105"/>
        <v>33904001</v>
      </c>
      <c r="O680" s="69" t="b">
        <f t="shared" si="106"/>
        <v>1</v>
      </c>
      <c r="P680" s="186" t="str">
        <f t="shared" si="102"/>
        <v>33904001</v>
      </c>
      <c r="R680" s="407" t="str">
        <f t="shared" si="107"/>
        <v>A</v>
      </c>
      <c r="S680" s="2" t="b">
        <f t="shared" si="108"/>
        <v>1</v>
      </c>
      <c r="U680" s="69" t="str">
        <f t="shared" si="109"/>
        <v>3.3.90.40.01 - LOCAÇÃO DE EQUIPAMENTOS DE TIC - ATIVOS DE REDE</v>
      </c>
    </row>
    <row r="681" spans="1:21" s="39" customFormat="1" x14ac:dyDescent="0.25">
      <c r="A681" s="157"/>
      <c r="B681" s="136">
        <v>3</v>
      </c>
      <c r="C681" s="94">
        <v>3</v>
      </c>
      <c r="D681" s="94">
        <v>90</v>
      </c>
      <c r="E681" s="94">
        <v>40</v>
      </c>
      <c r="F681" s="94" t="s">
        <v>217</v>
      </c>
      <c r="G681" s="350" t="str">
        <f t="shared" si="103"/>
        <v>3.3.90.40.03</v>
      </c>
      <c r="H681" s="95" t="s">
        <v>458</v>
      </c>
      <c r="I681" s="207" t="str">
        <f t="shared" si="111"/>
        <v>A</v>
      </c>
      <c r="J681" s="273">
        <f t="shared" si="110"/>
        <v>5</v>
      </c>
      <c r="K681" s="474" t="s">
        <v>61</v>
      </c>
      <c r="M681" s="69" t="str">
        <f t="shared" si="104"/>
        <v>3.3.90.40.03</v>
      </c>
      <c r="N681" s="69" t="str">
        <f t="shared" si="105"/>
        <v>33904003</v>
      </c>
      <c r="O681" s="69" t="b">
        <f t="shared" si="106"/>
        <v>1</v>
      </c>
      <c r="P681" s="186" t="str">
        <f t="shared" si="102"/>
        <v>33904003</v>
      </c>
      <c r="R681" s="407" t="str">
        <f t="shared" si="107"/>
        <v>A</v>
      </c>
      <c r="S681" s="39" t="b">
        <f t="shared" si="108"/>
        <v>1</v>
      </c>
      <c r="U681" s="69" t="str">
        <f t="shared" si="109"/>
        <v>3.3.90.40.03 - DESENVOLVIMENTO DE SOFTWARE</v>
      </c>
    </row>
    <row r="682" spans="1:21" s="39" customFormat="1" x14ac:dyDescent="0.25">
      <c r="A682" s="157"/>
      <c r="B682" s="136">
        <v>3</v>
      </c>
      <c r="C682" s="94">
        <v>3</v>
      </c>
      <c r="D682" s="94">
        <v>90</v>
      </c>
      <c r="E682" s="94">
        <v>40</v>
      </c>
      <c r="F682" s="94" t="s">
        <v>218</v>
      </c>
      <c r="G682" s="350" t="str">
        <f t="shared" si="103"/>
        <v>3.3.90.40.04</v>
      </c>
      <c r="H682" s="95" t="s">
        <v>459</v>
      </c>
      <c r="I682" s="207" t="str">
        <f t="shared" si="111"/>
        <v>A</v>
      </c>
      <c r="J682" s="273">
        <f t="shared" si="110"/>
        <v>5</v>
      </c>
      <c r="K682" s="474" t="s">
        <v>61</v>
      </c>
      <c r="M682" s="69" t="str">
        <f t="shared" si="104"/>
        <v>3.3.90.40.04</v>
      </c>
      <c r="N682" s="69" t="str">
        <f t="shared" si="105"/>
        <v>33904004</v>
      </c>
      <c r="O682" s="69" t="b">
        <f t="shared" si="106"/>
        <v>1</v>
      </c>
      <c r="P682" s="186" t="str">
        <f t="shared" si="102"/>
        <v>33904004</v>
      </c>
      <c r="R682" s="407" t="str">
        <f t="shared" si="107"/>
        <v>A</v>
      </c>
      <c r="S682" s="39" t="b">
        <f t="shared" si="108"/>
        <v>1</v>
      </c>
      <c r="U682" s="69" t="str">
        <f t="shared" si="109"/>
        <v>3.3.90.40.04 - MANUTENÇÃO DE SOFTWARE</v>
      </c>
    </row>
    <row r="683" spans="1:21" s="39" customFormat="1" x14ac:dyDescent="0.25">
      <c r="A683" s="157"/>
      <c r="B683" s="136">
        <v>3</v>
      </c>
      <c r="C683" s="94">
        <v>3</v>
      </c>
      <c r="D683" s="94">
        <v>90</v>
      </c>
      <c r="E683" s="94">
        <v>40</v>
      </c>
      <c r="F683" s="94" t="s">
        <v>219</v>
      </c>
      <c r="G683" s="350" t="str">
        <f t="shared" si="103"/>
        <v>3.3.90.40.05</v>
      </c>
      <c r="H683" s="95" t="s">
        <v>460</v>
      </c>
      <c r="I683" s="207" t="str">
        <f t="shared" si="111"/>
        <v>A</v>
      </c>
      <c r="J683" s="273">
        <f t="shared" si="110"/>
        <v>5</v>
      </c>
      <c r="K683" s="474" t="s">
        <v>61</v>
      </c>
      <c r="M683" s="69" t="str">
        <f t="shared" si="104"/>
        <v>3.3.90.40.05</v>
      </c>
      <c r="N683" s="69" t="str">
        <f t="shared" si="105"/>
        <v>33904005</v>
      </c>
      <c r="O683" s="69" t="b">
        <f t="shared" si="106"/>
        <v>1</v>
      </c>
      <c r="P683" s="186" t="str">
        <f t="shared" si="102"/>
        <v>33904005</v>
      </c>
      <c r="R683" s="407" t="str">
        <f t="shared" si="107"/>
        <v>A</v>
      </c>
      <c r="S683" s="39" t="b">
        <f t="shared" si="108"/>
        <v>1</v>
      </c>
      <c r="U683" s="69" t="str">
        <f t="shared" si="109"/>
        <v>3.3.90.40.05 - HOSPEDAGENS DE SISTEMAS</v>
      </c>
    </row>
    <row r="684" spans="1:21" x14ac:dyDescent="0.25">
      <c r="B684" s="188" t="s">
        <v>213</v>
      </c>
      <c r="C684" s="189" t="s">
        <v>213</v>
      </c>
      <c r="D684" s="189" t="s">
        <v>214</v>
      </c>
      <c r="E684" s="189" t="s">
        <v>231</v>
      </c>
      <c r="F684" s="189" t="s">
        <v>220</v>
      </c>
      <c r="G684" s="347" t="str">
        <f t="shared" si="103"/>
        <v>3.3.90.40.06</v>
      </c>
      <c r="H684" s="61" t="s">
        <v>703</v>
      </c>
      <c r="I684" s="202" t="str">
        <f t="shared" si="111"/>
        <v>A</v>
      </c>
      <c r="J684" s="269">
        <f t="shared" si="110"/>
        <v>5</v>
      </c>
      <c r="K684" s="470" t="s">
        <v>61</v>
      </c>
      <c r="M684" s="69" t="str">
        <f t="shared" si="104"/>
        <v>3.3.90.40.06</v>
      </c>
      <c r="N684" s="69" t="str">
        <f t="shared" si="105"/>
        <v>33904006</v>
      </c>
      <c r="O684" s="69" t="b">
        <f t="shared" si="106"/>
        <v>1</v>
      </c>
      <c r="P684" s="186" t="str">
        <f t="shared" si="102"/>
        <v>33904006</v>
      </c>
      <c r="R684" s="407" t="str">
        <f t="shared" si="107"/>
        <v>A</v>
      </c>
      <c r="S684" s="2" t="b">
        <f t="shared" si="108"/>
        <v>1</v>
      </c>
      <c r="U684" s="69" t="str">
        <f t="shared" si="109"/>
        <v>3.3.90.40.06 - LOCAÇÃO DE SOFTWARE</v>
      </c>
    </row>
    <row r="685" spans="1:21" s="40" customFormat="1" x14ac:dyDescent="0.25">
      <c r="A685" s="157"/>
      <c r="B685" s="136">
        <v>3</v>
      </c>
      <c r="C685" s="94">
        <v>3</v>
      </c>
      <c r="D685" s="94">
        <v>90</v>
      </c>
      <c r="E685" s="94">
        <v>40</v>
      </c>
      <c r="F685" s="94" t="s">
        <v>221</v>
      </c>
      <c r="G685" s="350" t="str">
        <f t="shared" si="103"/>
        <v>3.3.90.40.07</v>
      </c>
      <c r="H685" s="95" t="s">
        <v>461</v>
      </c>
      <c r="I685" s="207" t="str">
        <f t="shared" si="111"/>
        <v>A</v>
      </c>
      <c r="J685" s="273">
        <f t="shared" si="110"/>
        <v>5</v>
      </c>
      <c r="K685" s="474" t="s">
        <v>61</v>
      </c>
      <c r="M685" s="69" t="str">
        <f t="shared" si="104"/>
        <v>3.3.90.40.07</v>
      </c>
      <c r="N685" s="69" t="str">
        <f t="shared" si="105"/>
        <v>33904007</v>
      </c>
      <c r="O685" s="69" t="b">
        <f t="shared" si="106"/>
        <v>1</v>
      </c>
      <c r="P685" s="186" t="str">
        <f t="shared" si="102"/>
        <v>33904007</v>
      </c>
      <c r="R685" s="407" t="str">
        <f t="shared" si="107"/>
        <v>A</v>
      </c>
      <c r="S685" s="40" t="b">
        <f t="shared" si="108"/>
        <v>1</v>
      </c>
      <c r="U685" s="69" t="str">
        <f t="shared" si="109"/>
        <v>3.3.90.40.07 - COMUNICAÇÃO DE DADOS</v>
      </c>
    </row>
    <row r="686" spans="1:21" s="40" customFormat="1" x14ac:dyDescent="0.25">
      <c r="A686" s="157"/>
      <c r="B686" s="136">
        <v>3</v>
      </c>
      <c r="C686" s="94">
        <v>3</v>
      </c>
      <c r="D686" s="94">
        <v>90</v>
      </c>
      <c r="E686" s="94">
        <v>40</v>
      </c>
      <c r="F686" s="94" t="s">
        <v>222</v>
      </c>
      <c r="G686" s="350" t="str">
        <f t="shared" si="103"/>
        <v>3.3.90.40.08</v>
      </c>
      <c r="H686" s="95" t="s">
        <v>462</v>
      </c>
      <c r="I686" s="207" t="str">
        <f t="shared" si="111"/>
        <v>A</v>
      </c>
      <c r="J686" s="273">
        <f t="shared" si="110"/>
        <v>5</v>
      </c>
      <c r="K686" s="474" t="s">
        <v>61</v>
      </c>
      <c r="M686" s="69" t="str">
        <f t="shared" si="104"/>
        <v>3.3.90.40.08</v>
      </c>
      <c r="N686" s="69" t="str">
        <f t="shared" si="105"/>
        <v>33904008</v>
      </c>
      <c r="O686" s="69" t="b">
        <f t="shared" si="106"/>
        <v>1</v>
      </c>
      <c r="P686" s="186" t="str">
        <f t="shared" si="102"/>
        <v>33904008</v>
      </c>
      <c r="R686" s="407" t="str">
        <f t="shared" si="107"/>
        <v>A</v>
      </c>
      <c r="S686" s="40" t="b">
        <f t="shared" si="108"/>
        <v>1</v>
      </c>
      <c r="U686" s="69" t="str">
        <f t="shared" si="109"/>
        <v>3.3.90.40.08 - SUPORTE A USUÁRIOS DE TIC</v>
      </c>
    </row>
    <row r="687" spans="1:21" s="40" customFormat="1" x14ac:dyDescent="0.25">
      <c r="A687" s="157"/>
      <c r="B687" s="136">
        <v>3</v>
      </c>
      <c r="C687" s="94">
        <v>3</v>
      </c>
      <c r="D687" s="94">
        <v>90</v>
      </c>
      <c r="E687" s="94">
        <v>40</v>
      </c>
      <c r="F687" s="94" t="s">
        <v>252</v>
      </c>
      <c r="G687" s="350" t="str">
        <f t="shared" si="103"/>
        <v>3.3.90.40.09</v>
      </c>
      <c r="H687" s="95" t="s">
        <v>463</v>
      </c>
      <c r="I687" s="207" t="str">
        <f t="shared" si="111"/>
        <v>A</v>
      </c>
      <c r="J687" s="273">
        <f t="shared" si="110"/>
        <v>5</v>
      </c>
      <c r="K687" s="474" t="s">
        <v>61</v>
      </c>
      <c r="M687" s="69" t="str">
        <f t="shared" si="104"/>
        <v>3.3.90.40.09</v>
      </c>
      <c r="N687" s="69" t="str">
        <f t="shared" si="105"/>
        <v>33904009</v>
      </c>
      <c r="O687" s="69" t="b">
        <f t="shared" si="106"/>
        <v>1</v>
      </c>
      <c r="P687" s="186" t="str">
        <f t="shared" si="102"/>
        <v>33904009</v>
      </c>
      <c r="R687" s="407" t="str">
        <f t="shared" si="107"/>
        <v>A</v>
      </c>
      <c r="S687" s="40" t="b">
        <f t="shared" si="108"/>
        <v>1</v>
      </c>
      <c r="U687" s="69" t="str">
        <f t="shared" si="109"/>
        <v>3.3.90.40.09 - SUPORTE DE INFRAESTRUTURA DE TIC</v>
      </c>
    </row>
    <row r="688" spans="1:21" s="40" customFormat="1" x14ac:dyDescent="0.25">
      <c r="A688" s="157"/>
      <c r="B688" s="136">
        <v>3</v>
      </c>
      <c r="C688" s="94">
        <v>3</v>
      </c>
      <c r="D688" s="94">
        <v>90</v>
      </c>
      <c r="E688" s="94">
        <v>40</v>
      </c>
      <c r="F688" s="94" t="s">
        <v>261</v>
      </c>
      <c r="G688" s="350" t="str">
        <f t="shared" si="103"/>
        <v>3.3.90.40.10</v>
      </c>
      <c r="H688" s="95" t="s">
        <v>464</v>
      </c>
      <c r="I688" s="207" t="str">
        <f t="shared" si="111"/>
        <v>A</v>
      </c>
      <c r="J688" s="273">
        <f t="shared" si="110"/>
        <v>5</v>
      </c>
      <c r="K688" s="474" t="s">
        <v>61</v>
      </c>
      <c r="M688" s="69" t="str">
        <f t="shared" si="104"/>
        <v>3.3.90.40.10</v>
      </c>
      <c r="N688" s="69" t="str">
        <f t="shared" si="105"/>
        <v>33904010</v>
      </c>
      <c r="O688" s="69" t="b">
        <f t="shared" si="106"/>
        <v>1</v>
      </c>
      <c r="P688" s="186" t="str">
        <f t="shared" ref="P688:P751" si="112">TRIM(SUBSTITUTE(TEXT(G688,"00000000"),".",""))</f>
        <v>33904010</v>
      </c>
      <c r="R688" s="407" t="str">
        <f t="shared" si="107"/>
        <v>A</v>
      </c>
      <c r="S688" s="40" t="b">
        <f t="shared" si="108"/>
        <v>1</v>
      </c>
      <c r="U688" s="69" t="str">
        <f t="shared" si="109"/>
        <v>3.3.90.40.10 - SERVIÇOS TÉCNICOS PROFISSIONAIS DE TIC</v>
      </c>
    </row>
    <row r="689" spans="1:21" s="40" customFormat="1" x14ac:dyDescent="0.25">
      <c r="A689" s="157"/>
      <c r="B689" s="136">
        <v>3</v>
      </c>
      <c r="C689" s="94">
        <v>3</v>
      </c>
      <c r="D689" s="94">
        <v>90</v>
      </c>
      <c r="E689" s="94">
        <v>40</v>
      </c>
      <c r="F689" s="94" t="s">
        <v>253</v>
      </c>
      <c r="G689" s="350" t="str">
        <f t="shared" si="103"/>
        <v>3.3.90.40.11</v>
      </c>
      <c r="H689" s="95" t="s">
        <v>465</v>
      </c>
      <c r="I689" s="207" t="str">
        <f t="shared" si="111"/>
        <v>A</v>
      </c>
      <c r="J689" s="273">
        <f t="shared" si="110"/>
        <v>5</v>
      </c>
      <c r="K689" s="474" t="s">
        <v>61</v>
      </c>
      <c r="M689" s="69" t="str">
        <f t="shared" si="104"/>
        <v>3.3.90.40.11</v>
      </c>
      <c r="N689" s="69" t="str">
        <f t="shared" si="105"/>
        <v>33904011</v>
      </c>
      <c r="O689" s="69" t="b">
        <f t="shared" si="106"/>
        <v>1</v>
      </c>
      <c r="P689" s="186" t="str">
        <f t="shared" si="112"/>
        <v>33904011</v>
      </c>
      <c r="R689" s="407" t="str">
        <f t="shared" si="107"/>
        <v>A</v>
      </c>
      <c r="S689" s="40" t="b">
        <f t="shared" si="108"/>
        <v>1</v>
      </c>
      <c r="U689" s="69" t="str">
        <f t="shared" si="109"/>
        <v>3.3.90.40.11 - DIGITALIZAÇÃO</v>
      </c>
    </row>
    <row r="690" spans="1:21" x14ac:dyDescent="0.25">
      <c r="B690" s="188" t="s">
        <v>213</v>
      </c>
      <c r="C690" s="189" t="s">
        <v>213</v>
      </c>
      <c r="D690" s="189" t="s">
        <v>214</v>
      </c>
      <c r="E690" s="189" t="s">
        <v>231</v>
      </c>
      <c r="F690" s="189" t="s">
        <v>223</v>
      </c>
      <c r="G690" s="347" t="str">
        <f t="shared" si="103"/>
        <v>3.3.90.40.12</v>
      </c>
      <c r="H690" s="61" t="s">
        <v>704</v>
      </c>
      <c r="I690" s="202" t="str">
        <f t="shared" si="111"/>
        <v>A</v>
      </c>
      <c r="J690" s="269">
        <f t="shared" si="110"/>
        <v>5</v>
      </c>
      <c r="K690" s="470" t="s">
        <v>61</v>
      </c>
      <c r="M690" s="69" t="str">
        <f t="shared" si="104"/>
        <v>3.3.90.40.12</v>
      </c>
      <c r="N690" s="69" t="str">
        <f t="shared" si="105"/>
        <v>33904012</v>
      </c>
      <c r="O690" s="69" t="b">
        <f t="shared" si="106"/>
        <v>1</v>
      </c>
      <c r="P690" s="186" t="str">
        <f t="shared" si="112"/>
        <v>33904012</v>
      </c>
      <c r="R690" s="407" t="str">
        <f t="shared" si="107"/>
        <v>A</v>
      </c>
      <c r="S690" s="2" t="b">
        <f t="shared" si="108"/>
        <v>1</v>
      </c>
      <c r="U690" s="69" t="str">
        <f t="shared" si="109"/>
        <v>3.3.90.40.12 - MANUTENÇÃO E CONSERVAÇÃO DE EQUIPAMENTOS DE TIC</v>
      </c>
    </row>
    <row r="691" spans="1:21" x14ac:dyDescent="0.25">
      <c r="B691" s="188" t="s">
        <v>213</v>
      </c>
      <c r="C691" s="189" t="s">
        <v>213</v>
      </c>
      <c r="D691" s="189" t="s">
        <v>214</v>
      </c>
      <c r="E691" s="189" t="s">
        <v>231</v>
      </c>
      <c r="F691" s="189" t="s">
        <v>254</v>
      </c>
      <c r="G691" s="347" t="str">
        <f t="shared" si="103"/>
        <v>3.3.90.40.14</v>
      </c>
      <c r="H691" s="61" t="s">
        <v>705</v>
      </c>
      <c r="I691" s="202" t="str">
        <f t="shared" si="111"/>
        <v>A</v>
      </c>
      <c r="J691" s="269">
        <f t="shared" si="110"/>
        <v>5</v>
      </c>
      <c r="K691" s="470" t="s">
        <v>61</v>
      </c>
      <c r="M691" s="69" t="str">
        <f t="shared" si="104"/>
        <v>3.3.90.40.14</v>
      </c>
      <c r="N691" s="69" t="str">
        <f t="shared" si="105"/>
        <v>33904014</v>
      </c>
      <c r="O691" s="69" t="b">
        <f t="shared" si="106"/>
        <v>1</v>
      </c>
      <c r="P691" s="186" t="str">
        <f t="shared" si="112"/>
        <v>33904014</v>
      </c>
      <c r="R691" s="407" t="str">
        <f t="shared" si="107"/>
        <v>A</v>
      </c>
      <c r="S691" s="2" t="b">
        <f t="shared" si="108"/>
        <v>1</v>
      </c>
      <c r="U691" s="69" t="str">
        <f t="shared" si="109"/>
        <v>3.3.90.40.14 - TELEFONIA FIXA E MÓVEL - PACOTE DE COMUNICAÇÃO DE DADOS</v>
      </c>
    </row>
    <row r="692" spans="1:21" s="41" customFormat="1" x14ac:dyDescent="0.25">
      <c r="A692" s="157"/>
      <c r="B692" s="136">
        <v>3</v>
      </c>
      <c r="C692" s="94">
        <v>3</v>
      </c>
      <c r="D692" s="94">
        <v>90</v>
      </c>
      <c r="E692" s="94">
        <v>40</v>
      </c>
      <c r="F692" s="94">
        <v>15</v>
      </c>
      <c r="G692" s="350" t="str">
        <f t="shared" si="103"/>
        <v>3.3.90.40.15</v>
      </c>
      <c r="H692" s="95" t="s">
        <v>466</v>
      </c>
      <c r="I692" s="207" t="str">
        <f t="shared" si="111"/>
        <v>A</v>
      </c>
      <c r="J692" s="273">
        <f t="shared" si="110"/>
        <v>5</v>
      </c>
      <c r="K692" s="474" t="s">
        <v>61</v>
      </c>
      <c r="M692" s="69" t="str">
        <f t="shared" si="104"/>
        <v>3.3.90.40.15</v>
      </c>
      <c r="N692" s="69" t="str">
        <f t="shared" si="105"/>
        <v>33904015</v>
      </c>
      <c r="O692" s="69" t="b">
        <f t="shared" si="106"/>
        <v>1</v>
      </c>
      <c r="P692" s="186" t="str">
        <f t="shared" si="112"/>
        <v>33904015</v>
      </c>
      <c r="R692" s="407" t="str">
        <f t="shared" si="107"/>
        <v>A</v>
      </c>
      <c r="S692" s="41" t="b">
        <f t="shared" si="108"/>
        <v>1</v>
      </c>
      <c r="U692" s="69" t="str">
        <f t="shared" si="109"/>
        <v>3.3.90.40.15 - TREINAMENTO E CAPACITAÇÃO EM TIC</v>
      </c>
    </row>
    <row r="693" spans="1:21" s="41" customFormat="1" x14ac:dyDescent="0.25">
      <c r="A693" s="157"/>
      <c r="B693" s="136">
        <v>3</v>
      </c>
      <c r="C693" s="94">
        <v>3</v>
      </c>
      <c r="D693" s="94">
        <v>90</v>
      </c>
      <c r="E693" s="94">
        <v>40</v>
      </c>
      <c r="F693" s="94">
        <v>16</v>
      </c>
      <c r="G693" s="350" t="str">
        <f t="shared" si="103"/>
        <v>3.3.90.40.16</v>
      </c>
      <c r="H693" s="95" t="s">
        <v>467</v>
      </c>
      <c r="I693" s="207" t="str">
        <f t="shared" si="111"/>
        <v>A</v>
      </c>
      <c r="J693" s="273">
        <f t="shared" si="110"/>
        <v>5</v>
      </c>
      <c r="K693" s="474" t="s">
        <v>61</v>
      </c>
      <c r="M693" s="69" t="str">
        <f t="shared" si="104"/>
        <v>3.3.90.40.16</v>
      </c>
      <c r="N693" s="69" t="str">
        <f t="shared" si="105"/>
        <v>33904016</v>
      </c>
      <c r="O693" s="69" t="b">
        <f t="shared" si="106"/>
        <v>1</v>
      </c>
      <c r="P693" s="186" t="str">
        <f t="shared" si="112"/>
        <v>33904016</v>
      </c>
      <c r="R693" s="407" t="str">
        <f t="shared" si="107"/>
        <v>A</v>
      </c>
      <c r="S693" s="41" t="b">
        <f t="shared" si="108"/>
        <v>1</v>
      </c>
      <c r="U693" s="69" t="str">
        <f t="shared" si="109"/>
        <v>3.3.90.40.16 - CONTEÚDO DE WEB</v>
      </c>
    </row>
    <row r="694" spans="1:21" s="41" customFormat="1" x14ac:dyDescent="0.25">
      <c r="A694" s="157"/>
      <c r="B694" s="136">
        <v>3</v>
      </c>
      <c r="C694" s="94">
        <v>3</v>
      </c>
      <c r="D694" s="94">
        <v>90</v>
      </c>
      <c r="E694" s="94">
        <v>40</v>
      </c>
      <c r="F694" s="94">
        <v>17</v>
      </c>
      <c r="G694" s="350" t="str">
        <f t="shared" si="103"/>
        <v>3.3.90.40.17</v>
      </c>
      <c r="H694" s="95" t="s">
        <v>468</v>
      </c>
      <c r="I694" s="207" t="str">
        <f t="shared" si="111"/>
        <v>A</v>
      </c>
      <c r="J694" s="273">
        <f t="shared" si="110"/>
        <v>5</v>
      </c>
      <c r="K694" s="474" t="s">
        <v>61</v>
      </c>
      <c r="M694" s="69" t="str">
        <f t="shared" si="104"/>
        <v>3.3.90.40.17</v>
      </c>
      <c r="N694" s="69" t="str">
        <f t="shared" si="105"/>
        <v>33904017</v>
      </c>
      <c r="O694" s="69" t="b">
        <f t="shared" si="106"/>
        <v>1</v>
      </c>
      <c r="P694" s="186" t="str">
        <f t="shared" si="112"/>
        <v>33904017</v>
      </c>
      <c r="R694" s="407" t="str">
        <f t="shared" si="107"/>
        <v>A</v>
      </c>
      <c r="S694" s="41" t="b">
        <f t="shared" si="108"/>
        <v>1</v>
      </c>
      <c r="U694" s="69" t="str">
        <f t="shared" si="109"/>
        <v>3.3.90.40.17 - TRATAMENTO DE DADOS</v>
      </c>
    </row>
    <row r="695" spans="1:21" s="41" customFormat="1" x14ac:dyDescent="0.25">
      <c r="A695" s="157"/>
      <c r="B695" s="136">
        <v>3</v>
      </c>
      <c r="C695" s="94">
        <v>3</v>
      </c>
      <c r="D695" s="94">
        <v>90</v>
      </c>
      <c r="E695" s="94">
        <v>40</v>
      </c>
      <c r="F695" s="94">
        <v>21</v>
      </c>
      <c r="G695" s="350" t="str">
        <f t="shared" si="103"/>
        <v>3.3.90.40.21</v>
      </c>
      <c r="H695" s="95" t="s">
        <v>469</v>
      </c>
      <c r="I695" s="207" t="str">
        <f t="shared" si="111"/>
        <v>A</v>
      </c>
      <c r="J695" s="273">
        <f t="shared" si="110"/>
        <v>5</v>
      </c>
      <c r="K695" s="474" t="s">
        <v>61</v>
      </c>
      <c r="M695" s="69" t="str">
        <f t="shared" si="104"/>
        <v>3.3.90.40.21</v>
      </c>
      <c r="N695" s="69" t="str">
        <f t="shared" si="105"/>
        <v>33904021</v>
      </c>
      <c r="O695" s="69" t="b">
        <f t="shared" si="106"/>
        <v>1</v>
      </c>
      <c r="P695" s="186" t="str">
        <f t="shared" si="112"/>
        <v>33904021</v>
      </c>
      <c r="R695" s="407" t="str">
        <f t="shared" si="107"/>
        <v>A</v>
      </c>
      <c r="S695" s="41" t="b">
        <f t="shared" si="108"/>
        <v>1</v>
      </c>
      <c r="U695" s="69" t="str">
        <f t="shared" si="109"/>
        <v>3.3.90.40.21 - SERVIÇOS RELACIONADOS A COMPUTAÇÃO EM NUVENS</v>
      </c>
    </row>
    <row r="696" spans="1:21" x14ac:dyDescent="0.25">
      <c r="B696" s="394" t="s">
        <v>213</v>
      </c>
      <c r="C696" s="189" t="s">
        <v>213</v>
      </c>
      <c r="D696" s="189" t="s">
        <v>214</v>
      </c>
      <c r="E696" s="189" t="s">
        <v>231</v>
      </c>
      <c r="F696" s="189" t="s">
        <v>270</v>
      </c>
      <c r="G696" s="347" t="str">
        <f t="shared" si="103"/>
        <v>3.3.90.40.99</v>
      </c>
      <c r="H696" s="61" t="s">
        <v>706</v>
      </c>
      <c r="I696" s="202" t="str">
        <f t="shared" si="111"/>
        <v>A</v>
      </c>
      <c r="J696" s="269">
        <f t="shared" si="110"/>
        <v>5</v>
      </c>
      <c r="K696" s="470" t="s">
        <v>61</v>
      </c>
      <c r="M696" s="69" t="str">
        <f t="shared" si="104"/>
        <v>3.3.90.40.99</v>
      </c>
      <c r="N696" s="69" t="str">
        <f t="shared" si="105"/>
        <v>33904099</v>
      </c>
      <c r="O696" s="69" t="b">
        <f t="shared" si="106"/>
        <v>1</v>
      </c>
      <c r="P696" s="186" t="str">
        <f t="shared" si="112"/>
        <v>33904099</v>
      </c>
      <c r="R696" s="407" t="str">
        <f t="shared" si="107"/>
        <v>A</v>
      </c>
      <c r="S696" s="2" t="b">
        <f t="shared" si="108"/>
        <v>1</v>
      </c>
      <c r="U696" s="69" t="str">
        <f t="shared" si="109"/>
        <v>3.3.90.40.99 - OUTROS SERVIÇOS DE TIC</v>
      </c>
    </row>
    <row r="697" spans="1:21" x14ac:dyDescent="0.25">
      <c r="B697" s="380" t="s">
        <v>213</v>
      </c>
      <c r="C697" s="318" t="s">
        <v>213</v>
      </c>
      <c r="D697" s="318" t="s">
        <v>214</v>
      </c>
      <c r="E697" s="318" t="s">
        <v>241</v>
      </c>
      <c r="F697" s="318" t="s">
        <v>264</v>
      </c>
      <c r="G697" s="341" t="str">
        <f t="shared" si="103"/>
        <v>3.3.90.41.00</v>
      </c>
      <c r="H697" s="46" t="s">
        <v>32</v>
      </c>
      <c r="I697" s="196" t="str">
        <f t="shared" si="111"/>
        <v>A</v>
      </c>
      <c r="J697" s="263">
        <f t="shared" si="110"/>
        <v>4</v>
      </c>
      <c r="K697" s="465" t="s">
        <v>53</v>
      </c>
      <c r="M697" s="69" t="str">
        <f t="shared" si="104"/>
        <v>3.3.90.41.00</v>
      </c>
      <c r="N697" s="69" t="str">
        <f t="shared" si="105"/>
        <v>33904100</v>
      </c>
      <c r="O697" s="69" t="b">
        <f t="shared" si="106"/>
        <v>1</v>
      </c>
      <c r="P697" s="186" t="str">
        <f t="shared" si="112"/>
        <v>33904100</v>
      </c>
      <c r="R697" s="407" t="str">
        <f t="shared" si="107"/>
        <v>A</v>
      </c>
      <c r="S697" s="2" t="b">
        <f t="shared" si="108"/>
        <v>1</v>
      </c>
      <c r="U697" s="69" t="str">
        <f t="shared" si="109"/>
        <v>3.3.90.41.00 - CONTRIBUIÇÕES</v>
      </c>
    </row>
    <row r="698" spans="1:21" s="69" customFormat="1" x14ac:dyDescent="0.25">
      <c r="A698" s="157"/>
      <c r="B698" s="134">
        <v>3</v>
      </c>
      <c r="C698" s="110" t="s">
        <v>213</v>
      </c>
      <c r="D698" s="110" t="s">
        <v>214</v>
      </c>
      <c r="E698" s="110" t="s">
        <v>243</v>
      </c>
      <c r="F698" s="110" t="s">
        <v>264</v>
      </c>
      <c r="G698" s="343" t="str">
        <f t="shared" si="103"/>
        <v>3.3.90.43.00</v>
      </c>
      <c r="H698" s="111" t="s">
        <v>34</v>
      </c>
      <c r="I698" s="198" t="str">
        <f t="shared" si="111"/>
        <v>A</v>
      </c>
      <c r="J698" s="265">
        <f t="shared" si="110"/>
        <v>4</v>
      </c>
      <c r="K698" s="467" t="s">
        <v>53</v>
      </c>
      <c r="M698" s="69" t="str">
        <f t="shared" si="104"/>
        <v>3.3.90.43.00</v>
      </c>
      <c r="N698" s="69" t="str">
        <f t="shared" si="105"/>
        <v>33904300</v>
      </c>
      <c r="O698" s="69" t="b">
        <f t="shared" si="106"/>
        <v>1</v>
      </c>
      <c r="P698" s="186" t="str">
        <f t="shared" si="112"/>
        <v>33904300</v>
      </c>
      <c r="R698" s="407" t="str">
        <f t="shared" si="107"/>
        <v>A</v>
      </c>
      <c r="S698" s="69" t="b">
        <f t="shared" si="108"/>
        <v>1</v>
      </c>
      <c r="U698" s="69" t="str">
        <f t="shared" si="109"/>
        <v>3.3.90.43.00 - SUBVENÇÕES SOCIAIS</v>
      </c>
    </row>
    <row r="699" spans="1:21" x14ac:dyDescent="0.25">
      <c r="B699" s="380" t="s">
        <v>213</v>
      </c>
      <c r="C699" s="318" t="s">
        <v>213</v>
      </c>
      <c r="D699" s="318" t="s">
        <v>214</v>
      </c>
      <c r="E699" s="318" t="s">
        <v>245</v>
      </c>
      <c r="F699" s="318" t="s">
        <v>264</v>
      </c>
      <c r="G699" s="341" t="str">
        <f t="shared" si="103"/>
        <v>3.3.90.45.00</v>
      </c>
      <c r="H699" s="46" t="s">
        <v>480</v>
      </c>
      <c r="I699" s="196" t="str">
        <f t="shared" si="111"/>
        <v>A</v>
      </c>
      <c r="J699" s="263">
        <f t="shared" si="110"/>
        <v>4</v>
      </c>
      <c r="K699" s="465" t="s">
        <v>53</v>
      </c>
      <c r="M699" s="69" t="str">
        <f t="shared" si="104"/>
        <v>3.3.90.45.00</v>
      </c>
      <c r="N699" s="69" t="str">
        <f t="shared" si="105"/>
        <v>33904500</v>
      </c>
      <c r="O699" s="69" t="b">
        <f t="shared" si="106"/>
        <v>1</v>
      </c>
      <c r="P699" s="186" t="str">
        <f t="shared" si="112"/>
        <v>33904500</v>
      </c>
      <c r="R699" s="407" t="str">
        <f t="shared" si="107"/>
        <v>A</v>
      </c>
      <c r="S699" s="2" t="b">
        <f t="shared" si="108"/>
        <v>1</v>
      </c>
      <c r="U699" s="69" t="str">
        <f t="shared" si="109"/>
        <v>3.3.90.45.00 - SUBVENÇÕES ECONÔMICAS</v>
      </c>
    </row>
    <row r="700" spans="1:21" x14ac:dyDescent="0.25">
      <c r="B700" s="380" t="s">
        <v>213</v>
      </c>
      <c r="C700" s="318" t="s">
        <v>213</v>
      </c>
      <c r="D700" s="318" t="s">
        <v>214</v>
      </c>
      <c r="E700" s="318" t="s">
        <v>246</v>
      </c>
      <c r="F700" s="318" t="s">
        <v>264</v>
      </c>
      <c r="G700" s="341" t="str">
        <f t="shared" si="103"/>
        <v>3.3.90.46.00</v>
      </c>
      <c r="H700" s="46" t="s">
        <v>168</v>
      </c>
      <c r="I700" s="196" t="str">
        <f t="shared" si="111"/>
        <v>A</v>
      </c>
      <c r="J700" s="263">
        <f t="shared" si="110"/>
        <v>4</v>
      </c>
      <c r="K700" s="465" t="s">
        <v>53</v>
      </c>
      <c r="M700" s="69" t="str">
        <f t="shared" si="104"/>
        <v>3.3.90.46.00</v>
      </c>
      <c r="N700" s="69" t="str">
        <f t="shared" si="105"/>
        <v>33904600</v>
      </c>
      <c r="O700" s="69" t="b">
        <f t="shared" si="106"/>
        <v>1</v>
      </c>
      <c r="P700" s="186" t="str">
        <f t="shared" si="112"/>
        <v>33904600</v>
      </c>
      <c r="R700" s="407" t="str">
        <f t="shared" si="107"/>
        <v>A</v>
      </c>
      <c r="S700" s="2" t="b">
        <f t="shared" si="108"/>
        <v>1</v>
      </c>
      <c r="U700" s="69" t="str">
        <f t="shared" si="109"/>
        <v>3.3.90.46.00 - AUXÍLIO-ALIMENTAÇÃO</v>
      </c>
    </row>
    <row r="701" spans="1:21" x14ac:dyDescent="0.25">
      <c r="B701" s="380" t="s">
        <v>213</v>
      </c>
      <c r="C701" s="318" t="s">
        <v>213</v>
      </c>
      <c r="D701" s="318" t="s">
        <v>214</v>
      </c>
      <c r="E701" s="318" t="s">
        <v>247</v>
      </c>
      <c r="F701" s="318" t="s">
        <v>264</v>
      </c>
      <c r="G701" s="341" t="str">
        <f t="shared" si="103"/>
        <v>3.3.90.47.00</v>
      </c>
      <c r="H701" s="46" t="s">
        <v>169</v>
      </c>
      <c r="I701" s="196" t="str">
        <f t="shared" si="111"/>
        <v>A</v>
      </c>
      <c r="J701" s="263">
        <f t="shared" si="110"/>
        <v>4</v>
      </c>
      <c r="K701" s="465" t="s">
        <v>53</v>
      </c>
      <c r="M701" s="69" t="str">
        <f t="shared" si="104"/>
        <v>3.3.90.47.00</v>
      </c>
      <c r="N701" s="69" t="str">
        <f t="shared" si="105"/>
        <v>33904700</v>
      </c>
      <c r="O701" s="69" t="b">
        <f t="shared" si="106"/>
        <v>1</v>
      </c>
      <c r="P701" s="186" t="str">
        <f t="shared" si="112"/>
        <v>33904700</v>
      </c>
      <c r="R701" s="407" t="str">
        <f t="shared" si="107"/>
        <v>A</v>
      </c>
      <c r="S701" s="2" t="b">
        <f t="shared" si="108"/>
        <v>1</v>
      </c>
      <c r="U701" s="69" t="str">
        <f t="shared" si="109"/>
        <v>3.3.90.47.00 - OBRIGAÇÕES TRIBUTÁRIAS E CONTRIBUTIVAS</v>
      </c>
    </row>
    <row r="702" spans="1:21" s="6" customFormat="1" x14ac:dyDescent="0.25">
      <c r="A702" s="158"/>
      <c r="B702" s="384" t="s">
        <v>213</v>
      </c>
      <c r="C702" s="322" t="s">
        <v>213</v>
      </c>
      <c r="D702" s="322" t="s">
        <v>214</v>
      </c>
      <c r="E702" s="322" t="s">
        <v>248</v>
      </c>
      <c r="F702" s="322" t="s">
        <v>264</v>
      </c>
      <c r="G702" s="346" t="str">
        <f t="shared" si="103"/>
        <v>3.3.90.48.00</v>
      </c>
      <c r="H702" s="56" t="s">
        <v>170</v>
      </c>
      <c r="I702" s="203" t="str">
        <f t="shared" si="111"/>
        <v>S</v>
      </c>
      <c r="J702" s="270">
        <f t="shared" si="110"/>
        <v>4</v>
      </c>
      <c r="K702" s="469" t="s">
        <v>60</v>
      </c>
      <c r="M702" s="69" t="str">
        <f t="shared" si="104"/>
        <v>3.3.90.48.00</v>
      </c>
      <c r="N702" s="69" t="str">
        <f t="shared" si="105"/>
        <v>33904800</v>
      </c>
      <c r="O702" s="69" t="b">
        <f t="shared" si="106"/>
        <v>1</v>
      </c>
      <c r="P702" s="186" t="str">
        <f t="shared" si="112"/>
        <v>33904800</v>
      </c>
      <c r="R702" s="409" t="str">
        <f t="shared" si="107"/>
        <v>S</v>
      </c>
      <c r="S702" s="6" t="b">
        <f t="shared" si="108"/>
        <v>1</v>
      </c>
      <c r="U702" s="69" t="str">
        <f t="shared" si="109"/>
        <v>3.3.90.48.00 - OUTROS AUXÍLIOS FINANCEIROS A PESSOAS FÍSICAS</v>
      </c>
    </row>
    <row r="703" spans="1:21" x14ac:dyDescent="0.25">
      <c r="B703" s="188" t="s">
        <v>213</v>
      </c>
      <c r="C703" s="189" t="s">
        <v>213</v>
      </c>
      <c r="D703" s="189" t="s">
        <v>214</v>
      </c>
      <c r="E703" s="189" t="s">
        <v>248</v>
      </c>
      <c r="F703" s="189" t="s">
        <v>220</v>
      </c>
      <c r="G703" s="347" t="str">
        <f t="shared" si="103"/>
        <v>3.3.90.48.06</v>
      </c>
      <c r="H703" s="61" t="s">
        <v>161</v>
      </c>
      <c r="I703" s="202" t="str">
        <f t="shared" si="111"/>
        <v>A</v>
      </c>
      <c r="J703" s="269">
        <f t="shared" si="110"/>
        <v>5</v>
      </c>
      <c r="K703" s="470" t="s">
        <v>61</v>
      </c>
      <c r="M703" s="69" t="str">
        <f t="shared" si="104"/>
        <v>3.3.90.48.06</v>
      </c>
      <c r="N703" s="69" t="str">
        <f t="shared" si="105"/>
        <v>33904806</v>
      </c>
      <c r="O703" s="69" t="b">
        <f t="shared" si="106"/>
        <v>1</v>
      </c>
      <c r="P703" s="186" t="str">
        <f t="shared" si="112"/>
        <v>33904806</v>
      </c>
      <c r="R703" s="407" t="str">
        <f t="shared" si="107"/>
        <v>A</v>
      </c>
      <c r="S703" s="2" t="b">
        <f t="shared" si="108"/>
        <v>1</v>
      </c>
      <c r="U703" s="69" t="str">
        <f t="shared" si="109"/>
        <v>3.3.90.48.06 - RESIDÊNCIA MÉDICA</v>
      </c>
    </row>
    <row r="704" spans="1:21" x14ac:dyDescent="0.25">
      <c r="B704" s="188" t="s">
        <v>213</v>
      </c>
      <c r="C704" s="189" t="s">
        <v>213</v>
      </c>
      <c r="D704" s="189" t="s">
        <v>214</v>
      </c>
      <c r="E704" s="189" t="s">
        <v>248</v>
      </c>
      <c r="F704" s="189" t="s">
        <v>221</v>
      </c>
      <c r="G704" s="347" t="str">
        <f t="shared" si="103"/>
        <v>3.3.90.48.07</v>
      </c>
      <c r="H704" s="61" t="s">
        <v>470</v>
      </c>
      <c r="I704" s="202" t="str">
        <f t="shared" si="111"/>
        <v>A</v>
      </c>
      <c r="J704" s="269">
        <f t="shared" si="110"/>
        <v>5</v>
      </c>
      <c r="K704" s="470" t="s">
        <v>61</v>
      </c>
      <c r="M704" s="69" t="str">
        <f t="shared" si="104"/>
        <v>3.3.90.48.07</v>
      </c>
      <c r="N704" s="69" t="str">
        <f t="shared" si="105"/>
        <v>33904807</v>
      </c>
      <c r="O704" s="69" t="b">
        <f t="shared" si="106"/>
        <v>1</v>
      </c>
      <c r="P704" s="186" t="str">
        <f t="shared" si="112"/>
        <v>33904807</v>
      </c>
      <c r="R704" s="407" t="str">
        <f t="shared" si="107"/>
        <v>A</v>
      </c>
      <c r="S704" s="2" t="b">
        <f t="shared" si="108"/>
        <v>1</v>
      </c>
      <c r="U704" s="69" t="str">
        <f t="shared" si="109"/>
        <v>3.3.90.48.07 - RESIDÊNCIA MULTIPROFISSIONAL EM SAÚDE</v>
      </c>
    </row>
    <row r="705" spans="1:21" x14ac:dyDescent="0.25">
      <c r="B705" s="188" t="s">
        <v>213</v>
      </c>
      <c r="C705" s="189" t="s">
        <v>213</v>
      </c>
      <c r="D705" s="189" t="s">
        <v>214</v>
      </c>
      <c r="E705" s="189" t="s">
        <v>248</v>
      </c>
      <c r="F705" s="189" t="s">
        <v>270</v>
      </c>
      <c r="G705" s="347" t="str">
        <f t="shared" si="103"/>
        <v>3.3.90.48.99</v>
      </c>
      <c r="H705" s="61" t="s">
        <v>471</v>
      </c>
      <c r="I705" s="202" t="str">
        <f t="shared" si="111"/>
        <v>A</v>
      </c>
      <c r="J705" s="269">
        <f t="shared" si="110"/>
        <v>5</v>
      </c>
      <c r="K705" s="470" t="s">
        <v>61</v>
      </c>
      <c r="M705" s="69" t="str">
        <f t="shared" si="104"/>
        <v>3.3.90.48.99</v>
      </c>
      <c r="N705" s="69" t="str">
        <f t="shared" si="105"/>
        <v>33904899</v>
      </c>
      <c r="O705" s="69" t="b">
        <f t="shared" si="106"/>
        <v>1</v>
      </c>
      <c r="P705" s="186" t="str">
        <f t="shared" si="112"/>
        <v>33904899</v>
      </c>
      <c r="R705" s="407" t="str">
        <f t="shared" si="107"/>
        <v>A</v>
      </c>
      <c r="S705" s="2" t="b">
        <f t="shared" si="108"/>
        <v>1</v>
      </c>
      <c r="U705" s="69" t="str">
        <f t="shared" si="109"/>
        <v>3.3.90.48.99 - DEMAIS AUXÍLIOS FINANCEIROS A PESSOAS FÍSICAS</v>
      </c>
    </row>
    <row r="706" spans="1:21" x14ac:dyDescent="0.25">
      <c r="B706" s="380" t="s">
        <v>213</v>
      </c>
      <c r="C706" s="318" t="s">
        <v>213</v>
      </c>
      <c r="D706" s="318" t="s">
        <v>214</v>
      </c>
      <c r="E706" s="318" t="s">
        <v>249</v>
      </c>
      <c r="F706" s="318" t="s">
        <v>264</v>
      </c>
      <c r="G706" s="341" t="str">
        <f t="shared" si="103"/>
        <v>3.3.90.49.00</v>
      </c>
      <c r="H706" s="46" t="s">
        <v>171</v>
      </c>
      <c r="I706" s="196" t="str">
        <f t="shared" si="111"/>
        <v>A</v>
      </c>
      <c r="J706" s="263">
        <f t="shared" si="110"/>
        <v>4</v>
      </c>
      <c r="K706" s="465" t="s">
        <v>53</v>
      </c>
      <c r="M706" s="69" t="str">
        <f t="shared" si="104"/>
        <v>3.3.90.49.00</v>
      </c>
      <c r="N706" s="69" t="str">
        <f t="shared" si="105"/>
        <v>33904900</v>
      </c>
      <c r="O706" s="69" t="b">
        <f t="shared" si="106"/>
        <v>1</v>
      </c>
      <c r="P706" s="186" t="str">
        <f t="shared" si="112"/>
        <v>33904900</v>
      </c>
      <c r="R706" s="407" t="str">
        <f t="shared" si="107"/>
        <v>A</v>
      </c>
      <c r="S706" s="2" t="b">
        <f t="shared" si="108"/>
        <v>1</v>
      </c>
      <c r="U706" s="69" t="str">
        <f t="shared" si="109"/>
        <v>3.3.90.49.00 - AUXÍLIO-TRANSPORTE</v>
      </c>
    </row>
    <row r="707" spans="1:21" x14ac:dyDescent="0.25">
      <c r="B707" s="380" t="s">
        <v>213</v>
      </c>
      <c r="C707" s="318" t="s">
        <v>213</v>
      </c>
      <c r="D707" s="318" t="s">
        <v>214</v>
      </c>
      <c r="E707" s="318" t="s">
        <v>273</v>
      </c>
      <c r="F707" s="318" t="s">
        <v>264</v>
      </c>
      <c r="G707" s="341" t="str">
        <f t="shared" si="103"/>
        <v>3.3.90.53.00</v>
      </c>
      <c r="H707" s="46" t="s">
        <v>707</v>
      </c>
      <c r="I707" s="196" t="str">
        <f t="shared" si="111"/>
        <v>A</v>
      </c>
      <c r="J707" s="263">
        <f t="shared" si="110"/>
        <v>4</v>
      </c>
      <c r="K707" s="465" t="s">
        <v>53</v>
      </c>
      <c r="M707" s="69" t="str">
        <f t="shared" si="104"/>
        <v>3.3.90.53.00</v>
      </c>
      <c r="N707" s="69" t="str">
        <f t="shared" si="105"/>
        <v>33905300</v>
      </c>
      <c r="O707" s="69" t="b">
        <f t="shared" si="106"/>
        <v>1</v>
      </c>
      <c r="P707" s="186" t="str">
        <f t="shared" si="112"/>
        <v>33905300</v>
      </c>
      <c r="R707" s="407" t="str">
        <f t="shared" si="107"/>
        <v>A</v>
      </c>
      <c r="S707" s="2" t="b">
        <f t="shared" si="108"/>
        <v>1</v>
      </c>
      <c r="U707" s="69" t="str">
        <f t="shared" si="109"/>
        <v>3.3.90.53.00 - APOSENTADORIAS DO RGPS - ÁREA RURAL</v>
      </c>
    </row>
    <row r="708" spans="1:21" x14ac:dyDescent="0.25">
      <c r="B708" s="380" t="s">
        <v>213</v>
      </c>
      <c r="C708" s="318" t="s">
        <v>213</v>
      </c>
      <c r="D708" s="318" t="s">
        <v>214</v>
      </c>
      <c r="E708" s="318" t="s">
        <v>274</v>
      </c>
      <c r="F708" s="318" t="s">
        <v>264</v>
      </c>
      <c r="G708" s="341" t="str">
        <f t="shared" si="103"/>
        <v>3.3.90.54.00</v>
      </c>
      <c r="H708" s="46" t="s">
        <v>708</v>
      </c>
      <c r="I708" s="196" t="str">
        <f t="shared" si="111"/>
        <v>A</v>
      </c>
      <c r="J708" s="263">
        <f t="shared" si="110"/>
        <v>4</v>
      </c>
      <c r="K708" s="465" t="s">
        <v>53</v>
      </c>
      <c r="M708" s="69" t="str">
        <f t="shared" si="104"/>
        <v>3.3.90.54.00</v>
      </c>
      <c r="N708" s="69" t="str">
        <f t="shared" si="105"/>
        <v>33905400</v>
      </c>
      <c r="O708" s="69" t="b">
        <f t="shared" si="106"/>
        <v>1</v>
      </c>
      <c r="P708" s="186" t="str">
        <f t="shared" si="112"/>
        <v>33905400</v>
      </c>
      <c r="R708" s="407" t="str">
        <f t="shared" si="107"/>
        <v>A</v>
      </c>
      <c r="S708" s="2" t="b">
        <f t="shared" si="108"/>
        <v>1</v>
      </c>
      <c r="U708" s="69" t="str">
        <f t="shared" si="109"/>
        <v>3.3.90.54.00 - APOSENTADORIAS DO RGPS - ÁREA URBANA</v>
      </c>
    </row>
    <row r="709" spans="1:21" x14ac:dyDescent="0.25">
      <c r="B709" s="380" t="s">
        <v>213</v>
      </c>
      <c r="C709" s="318" t="s">
        <v>213</v>
      </c>
      <c r="D709" s="318" t="s">
        <v>214</v>
      </c>
      <c r="E709" s="318" t="s">
        <v>535</v>
      </c>
      <c r="F709" s="318" t="s">
        <v>264</v>
      </c>
      <c r="G709" s="341" t="str">
        <f t="shared" si="103"/>
        <v>3.3.90.55.00</v>
      </c>
      <c r="H709" s="46" t="s">
        <v>709</v>
      </c>
      <c r="I709" s="196" t="str">
        <f t="shared" si="111"/>
        <v>A</v>
      </c>
      <c r="J709" s="263">
        <f t="shared" si="110"/>
        <v>4</v>
      </c>
      <c r="K709" s="465" t="s">
        <v>53</v>
      </c>
      <c r="M709" s="69" t="str">
        <f t="shared" si="104"/>
        <v>3.3.90.55.00</v>
      </c>
      <c r="N709" s="69" t="str">
        <f t="shared" si="105"/>
        <v>33905500</v>
      </c>
      <c r="O709" s="69" t="b">
        <f t="shared" si="106"/>
        <v>1</v>
      </c>
      <c r="P709" s="186" t="str">
        <f t="shared" si="112"/>
        <v>33905500</v>
      </c>
      <c r="R709" s="407" t="str">
        <f t="shared" si="107"/>
        <v>A</v>
      </c>
      <c r="S709" s="2" t="b">
        <f t="shared" si="108"/>
        <v>1</v>
      </c>
      <c r="U709" s="69" t="str">
        <f t="shared" si="109"/>
        <v>3.3.90.55.00 - PENSÕES DO RGPS - ÁREA RURAL</v>
      </c>
    </row>
    <row r="710" spans="1:21" x14ac:dyDescent="0.25">
      <c r="B710" s="380" t="s">
        <v>213</v>
      </c>
      <c r="C710" s="318" t="s">
        <v>213</v>
      </c>
      <c r="D710" s="318" t="s">
        <v>214</v>
      </c>
      <c r="E710" s="318" t="s">
        <v>275</v>
      </c>
      <c r="F710" s="318" t="s">
        <v>264</v>
      </c>
      <c r="G710" s="341" t="str">
        <f t="shared" si="103"/>
        <v>3.3.90.56.00</v>
      </c>
      <c r="H710" s="46" t="s">
        <v>710</v>
      </c>
      <c r="I710" s="196" t="str">
        <f t="shared" si="111"/>
        <v>A</v>
      </c>
      <c r="J710" s="263">
        <f t="shared" si="110"/>
        <v>4</v>
      </c>
      <c r="K710" s="465" t="s">
        <v>53</v>
      </c>
      <c r="M710" s="69" t="str">
        <f t="shared" si="104"/>
        <v>3.3.90.56.00</v>
      </c>
      <c r="N710" s="69" t="str">
        <f t="shared" si="105"/>
        <v>33905600</v>
      </c>
      <c r="O710" s="69" t="b">
        <f t="shared" si="106"/>
        <v>1</v>
      </c>
      <c r="P710" s="186" t="str">
        <f t="shared" si="112"/>
        <v>33905600</v>
      </c>
      <c r="R710" s="407" t="str">
        <f t="shared" si="107"/>
        <v>A</v>
      </c>
      <c r="S710" s="2" t="b">
        <f t="shared" si="108"/>
        <v>1</v>
      </c>
      <c r="U710" s="69" t="str">
        <f t="shared" si="109"/>
        <v>3.3.90.56.00 - PENSÕES DO RGPS - ÁREA URBANA</v>
      </c>
    </row>
    <row r="711" spans="1:21" x14ac:dyDescent="0.25">
      <c r="B711" s="380" t="s">
        <v>213</v>
      </c>
      <c r="C711" s="318" t="s">
        <v>213</v>
      </c>
      <c r="D711" s="318" t="s">
        <v>214</v>
      </c>
      <c r="E711" s="318" t="s">
        <v>308</v>
      </c>
      <c r="F711" s="318" t="s">
        <v>264</v>
      </c>
      <c r="G711" s="341" t="str">
        <f t="shared" si="103"/>
        <v>3.3.90.57.00</v>
      </c>
      <c r="H711" s="46" t="s">
        <v>711</v>
      </c>
      <c r="I711" s="196" t="str">
        <f t="shared" si="111"/>
        <v>A</v>
      </c>
      <c r="J711" s="263">
        <f t="shared" si="110"/>
        <v>4</v>
      </c>
      <c r="K711" s="465" t="s">
        <v>53</v>
      </c>
      <c r="M711" s="69" t="str">
        <f t="shared" si="104"/>
        <v>3.3.90.57.00</v>
      </c>
      <c r="N711" s="69" t="str">
        <f t="shared" si="105"/>
        <v>33905700</v>
      </c>
      <c r="O711" s="69" t="b">
        <f t="shared" si="106"/>
        <v>1</v>
      </c>
      <c r="P711" s="186" t="str">
        <f t="shared" si="112"/>
        <v>33905700</v>
      </c>
      <c r="R711" s="407" t="str">
        <f t="shared" si="107"/>
        <v>A</v>
      </c>
      <c r="S711" s="2" t="b">
        <f t="shared" si="108"/>
        <v>1</v>
      </c>
      <c r="U711" s="69" t="str">
        <f t="shared" si="109"/>
        <v>3.3.90.57.00 - OUTROS BENEFÍCIOS DO RGPS - ÁREA RURAL</v>
      </c>
    </row>
    <row r="712" spans="1:21" x14ac:dyDescent="0.25">
      <c r="B712" s="380" t="s">
        <v>213</v>
      </c>
      <c r="C712" s="318" t="s">
        <v>213</v>
      </c>
      <c r="D712" s="318" t="s">
        <v>214</v>
      </c>
      <c r="E712" s="318" t="s">
        <v>276</v>
      </c>
      <c r="F712" s="318" t="s">
        <v>264</v>
      </c>
      <c r="G712" s="341" t="str">
        <f t="shared" si="103"/>
        <v>3.3.90.58.00</v>
      </c>
      <c r="H712" s="46" t="s">
        <v>712</v>
      </c>
      <c r="I712" s="196" t="str">
        <f t="shared" si="111"/>
        <v>A</v>
      </c>
      <c r="J712" s="263">
        <f t="shared" si="110"/>
        <v>4</v>
      </c>
      <c r="K712" s="465" t="s">
        <v>53</v>
      </c>
      <c r="M712" s="69" t="str">
        <f t="shared" si="104"/>
        <v>3.3.90.58.00</v>
      </c>
      <c r="N712" s="69" t="str">
        <f t="shared" si="105"/>
        <v>33905800</v>
      </c>
      <c r="O712" s="69" t="b">
        <f t="shared" si="106"/>
        <v>1</v>
      </c>
      <c r="P712" s="186" t="str">
        <f t="shared" si="112"/>
        <v>33905800</v>
      </c>
      <c r="R712" s="407" t="str">
        <f t="shared" si="107"/>
        <v>A</v>
      </c>
      <c r="S712" s="2" t="b">
        <f t="shared" si="108"/>
        <v>1</v>
      </c>
      <c r="U712" s="69" t="str">
        <f t="shared" si="109"/>
        <v>3.3.90.58.00 - OUTROS BENEFÍCIOS DO RGPS - ÁREA URBANA</v>
      </c>
    </row>
    <row r="713" spans="1:21" x14ac:dyDescent="0.25">
      <c r="B713" s="392" t="s">
        <v>213</v>
      </c>
      <c r="C713" s="328" t="s">
        <v>213</v>
      </c>
      <c r="D713" s="328" t="s">
        <v>214</v>
      </c>
      <c r="E713" s="328" t="s">
        <v>277</v>
      </c>
      <c r="F713" s="328" t="s">
        <v>264</v>
      </c>
      <c r="G713" s="357" t="str">
        <f t="shared" si="103"/>
        <v>3.3.90.59.00</v>
      </c>
      <c r="H713" s="73" t="s">
        <v>93</v>
      </c>
      <c r="I713" s="217" t="str">
        <f t="shared" si="111"/>
        <v>A</v>
      </c>
      <c r="J713" s="283">
        <f t="shared" si="110"/>
        <v>4</v>
      </c>
      <c r="K713" s="465" t="s">
        <v>53</v>
      </c>
      <c r="M713" s="69" t="str">
        <f t="shared" si="104"/>
        <v>3.3.90.59.00</v>
      </c>
      <c r="N713" s="69" t="str">
        <f t="shared" si="105"/>
        <v>33905900</v>
      </c>
      <c r="O713" s="69" t="b">
        <f t="shared" si="106"/>
        <v>1</v>
      </c>
      <c r="P713" s="186" t="str">
        <f t="shared" si="112"/>
        <v>33905900</v>
      </c>
      <c r="R713" s="407" t="str">
        <f t="shared" si="107"/>
        <v>A</v>
      </c>
      <c r="S713" s="2" t="b">
        <f t="shared" si="108"/>
        <v>1</v>
      </c>
      <c r="U713" s="69" t="str">
        <f t="shared" si="109"/>
        <v>3.3.90.59.00 - PENSÕES ESPECIAIS</v>
      </c>
    </row>
    <row r="714" spans="1:21" s="69" customFormat="1" x14ac:dyDescent="0.25">
      <c r="A714" s="157"/>
      <c r="B714" s="134">
        <v>3</v>
      </c>
      <c r="C714" s="110" t="s">
        <v>213</v>
      </c>
      <c r="D714" s="110" t="s">
        <v>214</v>
      </c>
      <c r="E714" s="110" t="s">
        <v>279</v>
      </c>
      <c r="F714" s="110" t="s">
        <v>264</v>
      </c>
      <c r="G714" s="343" t="str">
        <f t="shared" si="103"/>
        <v>3.3.90.62.00</v>
      </c>
      <c r="H714" s="111" t="s">
        <v>195</v>
      </c>
      <c r="I714" s="198" t="str">
        <f t="shared" si="111"/>
        <v>A</v>
      </c>
      <c r="J714" s="265">
        <f t="shared" si="110"/>
        <v>4</v>
      </c>
      <c r="K714" s="467" t="s">
        <v>53</v>
      </c>
      <c r="M714" s="69" t="str">
        <f t="shared" si="104"/>
        <v>3.3.90.62.00</v>
      </c>
      <c r="N714" s="69" t="str">
        <f t="shared" si="105"/>
        <v>33906200</v>
      </c>
      <c r="O714" s="69" t="b">
        <f t="shared" si="106"/>
        <v>1</v>
      </c>
      <c r="P714" s="186" t="str">
        <f t="shared" si="112"/>
        <v>33906200</v>
      </c>
      <c r="R714" s="407" t="str">
        <f t="shared" si="107"/>
        <v>A</v>
      </c>
      <c r="S714" s="69" t="b">
        <f t="shared" si="108"/>
        <v>1</v>
      </c>
      <c r="U714" s="69" t="str">
        <f t="shared" si="109"/>
        <v>3.3.90.62.00 - AQUISIÇÃO DE PRODUTOS PARA REVENDA</v>
      </c>
    </row>
    <row r="715" spans="1:21" x14ac:dyDescent="0.25">
      <c r="B715" s="397" t="s">
        <v>213</v>
      </c>
      <c r="C715" s="112" t="s">
        <v>213</v>
      </c>
      <c r="D715" s="112" t="s">
        <v>214</v>
      </c>
      <c r="E715" s="112" t="s">
        <v>284</v>
      </c>
      <c r="F715" s="112" t="s">
        <v>264</v>
      </c>
      <c r="G715" s="363" t="str">
        <f t="shared" ref="G715:G778" si="113">B715&amp;"."&amp;C715&amp;"."&amp;D715&amp;"."&amp;E715&amp;"."&amp;F715</f>
        <v>3.3.90.67.00</v>
      </c>
      <c r="H715" s="98" t="s">
        <v>2</v>
      </c>
      <c r="I715" s="224" t="str">
        <f t="shared" si="111"/>
        <v>A</v>
      </c>
      <c r="J715" s="291">
        <f t="shared" si="110"/>
        <v>4</v>
      </c>
      <c r="K715" s="467" t="s">
        <v>53</v>
      </c>
      <c r="M715" s="69" t="str">
        <f t="shared" ref="M715:M778" si="114">B715&amp;"."&amp;C715&amp;"."&amp;D715&amp;"."&amp;E715&amp;"."&amp;F715</f>
        <v>3.3.90.67.00</v>
      </c>
      <c r="N715" s="69" t="str">
        <f t="shared" ref="N715:N778" si="115">SUBSTITUTE(M715,".","")</f>
        <v>33906700</v>
      </c>
      <c r="O715" s="69" t="b">
        <f t="shared" ref="O715:O778" si="116">N715=P715</f>
        <v>1</v>
      </c>
      <c r="P715" s="186" t="str">
        <f t="shared" si="112"/>
        <v>33906700</v>
      </c>
      <c r="R715" s="407" t="str">
        <f t="shared" ref="R715:R778" si="117">IF(IFERROR(SEARCH("Último",K715),0)&gt;0,"A","S")</f>
        <v>A</v>
      </c>
      <c r="S715" s="2" t="b">
        <f t="shared" ref="S715:S778" si="118">R715=I715</f>
        <v>1</v>
      </c>
      <c r="U715" s="69" t="str">
        <f t="shared" ref="U715:U778" si="119">G715&amp;" - "&amp;H715</f>
        <v>3.3.90.67.00 - DEPÓSITOS COMPULSÓRIOS</v>
      </c>
    </row>
    <row r="716" spans="1:21" s="69" customFormat="1" x14ac:dyDescent="0.25">
      <c r="A716" s="157"/>
      <c r="B716" s="397" t="s">
        <v>213</v>
      </c>
      <c r="C716" s="112" t="s">
        <v>213</v>
      </c>
      <c r="D716" s="112" t="s">
        <v>214</v>
      </c>
      <c r="E716" s="112">
        <v>81</v>
      </c>
      <c r="F716" s="112" t="s">
        <v>264</v>
      </c>
      <c r="G716" s="363" t="str">
        <f t="shared" si="113"/>
        <v>3.3.90.81.00</v>
      </c>
      <c r="H716" s="98" t="s">
        <v>472</v>
      </c>
      <c r="I716" s="224" t="str">
        <f t="shared" si="111"/>
        <v>A</v>
      </c>
      <c r="J716" s="291">
        <f t="shared" si="110"/>
        <v>4</v>
      </c>
      <c r="K716" s="467" t="s">
        <v>53</v>
      </c>
      <c r="M716" s="69" t="str">
        <f t="shared" si="114"/>
        <v>3.3.90.81.00</v>
      </c>
      <c r="N716" s="69" t="str">
        <f t="shared" si="115"/>
        <v>33908100</v>
      </c>
      <c r="O716" s="69" t="b">
        <f t="shared" si="116"/>
        <v>1</v>
      </c>
      <c r="P716" s="186" t="str">
        <f t="shared" si="112"/>
        <v>33908100</v>
      </c>
      <c r="R716" s="407" t="str">
        <f t="shared" si="117"/>
        <v>A</v>
      </c>
      <c r="S716" s="69" t="b">
        <f t="shared" si="118"/>
        <v>1</v>
      </c>
      <c r="U716" s="69" t="str">
        <f t="shared" si="119"/>
        <v>3.3.90.81.00 - DISTRIBUIÇÃO CONSTITUCIONAL OU LEGAL DE RECEITAS</v>
      </c>
    </row>
    <row r="717" spans="1:21" s="69" customFormat="1" x14ac:dyDescent="0.25">
      <c r="A717" s="157"/>
      <c r="B717" s="138" t="s">
        <v>213</v>
      </c>
      <c r="C717" s="113" t="s">
        <v>213</v>
      </c>
      <c r="D717" s="113" t="s">
        <v>214</v>
      </c>
      <c r="E717" s="113" t="s">
        <v>523</v>
      </c>
      <c r="F717" s="113" t="s">
        <v>264</v>
      </c>
      <c r="G717" s="353" t="str">
        <f t="shared" si="113"/>
        <v>3.3.90.86.00</v>
      </c>
      <c r="H717" s="89" t="s">
        <v>521</v>
      </c>
      <c r="I717" s="128" t="str">
        <f t="shared" si="111"/>
        <v>A</v>
      </c>
      <c r="J717" s="278">
        <f t="shared" ref="J717:J780" si="120">IF( (VALUE(F717) &gt; 0), 5,IF( (VALUE(E717) &gt; 0), 4,IF( (VALUE(D717) &gt; 0), 3,IF( (VALUE(C717) &gt; 0), 2,1))))</f>
        <v>4</v>
      </c>
      <c r="K717" s="467" t="s">
        <v>53</v>
      </c>
      <c r="M717" s="69" t="str">
        <f t="shared" si="114"/>
        <v>3.3.90.86.00</v>
      </c>
      <c r="N717" s="69" t="str">
        <f t="shared" si="115"/>
        <v>33908600</v>
      </c>
      <c r="O717" s="69" t="b">
        <f t="shared" si="116"/>
        <v>1</v>
      </c>
      <c r="P717" s="186" t="str">
        <f t="shared" si="112"/>
        <v>33908600</v>
      </c>
      <c r="R717" s="407" t="str">
        <f t="shared" si="117"/>
        <v>A</v>
      </c>
      <c r="S717" s="69" t="b">
        <f t="shared" si="118"/>
        <v>1</v>
      </c>
      <c r="U717" s="69" t="str">
        <f t="shared" si="119"/>
        <v>3.3.90.86.00 - COMPENSAÇÕES A REGIMES DE PREVIDÊNCIA</v>
      </c>
    </row>
    <row r="718" spans="1:21" s="6" customFormat="1" x14ac:dyDescent="0.25">
      <c r="A718" s="158"/>
      <c r="B718" s="384" t="s">
        <v>213</v>
      </c>
      <c r="C718" s="322" t="s">
        <v>213</v>
      </c>
      <c r="D718" s="322" t="s">
        <v>214</v>
      </c>
      <c r="E718" s="322" t="s">
        <v>317</v>
      </c>
      <c r="F718" s="322" t="s">
        <v>264</v>
      </c>
      <c r="G718" s="346" t="str">
        <f t="shared" si="113"/>
        <v>3.3.90.91.00</v>
      </c>
      <c r="H718" s="56" t="s">
        <v>85</v>
      </c>
      <c r="I718" s="203" t="str">
        <f t="shared" si="111"/>
        <v>S</v>
      </c>
      <c r="J718" s="270">
        <f t="shared" si="120"/>
        <v>4</v>
      </c>
      <c r="K718" s="469" t="s">
        <v>60</v>
      </c>
      <c r="M718" s="69" t="str">
        <f t="shared" si="114"/>
        <v>3.3.90.91.00</v>
      </c>
      <c r="N718" s="69" t="str">
        <f t="shared" si="115"/>
        <v>33909100</v>
      </c>
      <c r="O718" s="69" t="b">
        <f t="shared" si="116"/>
        <v>1</v>
      </c>
      <c r="P718" s="186" t="str">
        <f t="shared" si="112"/>
        <v>33909100</v>
      </c>
      <c r="R718" s="409" t="str">
        <f t="shared" si="117"/>
        <v>S</v>
      </c>
      <c r="S718" s="6" t="b">
        <f t="shared" si="118"/>
        <v>1</v>
      </c>
      <c r="U718" s="69" t="str">
        <f t="shared" si="119"/>
        <v>3.3.90.91.00 - SENTENÇAS JUDICIAIS</v>
      </c>
    </row>
    <row r="719" spans="1:21" x14ac:dyDescent="0.25">
      <c r="B719" s="188" t="s">
        <v>213</v>
      </c>
      <c r="C719" s="189" t="s">
        <v>213</v>
      </c>
      <c r="D719" s="189" t="s">
        <v>214</v>
      </c>
      <c r="E719" s="189" t="s">
        <v>317</v>
      </c>
      <c r="F719" s="189" t="s">
        <v>251</v>
      </c>
      <c r="G719" s="347" t="str">
        <f t="shared" si="113"/>
        <v>3.3.90.91.01</v>
      </c>
      <c r="H719" s="61" t="s">
        <v>473</v>
      </c>
      <c r="I719" s="202" t="str">
        <f t="shared" si="111"/>
        <v>A</v>
      </c>
      <c r="J719" s="269">
        <f t="shared" si="120"/>
        <v>5</v>
      </c>
      <c r="K719" s="470" t="s">
        <v>61</v>
      </c>
      <c r="M719" s="69" t="str">
        <f t="shared" si="114"/>
        <v>3.3.90.91.01</v>
      </c>
      <c r="N719" s="69" t="str">
        <f t="shared" si="115"/>
        <v>33909101</v>
      </c>
      <c r="O719" s="69" t="b">
        <f t="shared" si="116"/>
        <v>1</v>
      </c>
      <c r="P719" s="186" t="str">
        <f t="shared" si="112"/>
        <v>33909101</v>
      </c>
      <c r="R719" s="407" t="str">
        <f t="shared" si="117"/>
        <v>A</v>
      </c>
      <c r="S719" s="2" t="b">
        <f t="shared" si="118"/>
        <v>1</v>
      </c>
      <c r="U719" s="69" t="str">
        <f t="shared" si="119"/>
        <v>3.3.90.91.01 - SENTENÇAS JUDICIAIS - MEDICAMENTOS</v>
      </c>
    </row>
    <row r="720" spans="1:21" x14ac:dyDescent="0.25">
      <c r="B720" s="188" t="s">
        <v>213</v>
      </c>
      <c r="C720" s="189" t="s">
        <v>213</v>
      </c>
      <c r="D720" s="189" t="s">
        <v>214</v>
      </c>
      <c r="E720" s="189" t="s">
        <v>317</v>
      </c>
      <c r="F720" s="189" t="s">
        <v>216</v>
      </c>
      <c r="G720" s="347" t="str">
        <f t="shared" si="113"/>
        <v>3.3.90.91.02</v>
      </c>
      <c r="H720" s="61" t="s">
        <v>474</v>
      </c>
      <c r="I720" s="202" t="str">
        <f t="shared" si="111"/>
        <v>A</v>
      </c>
      <c r="J720" s="269">
        <f t="shared" si="120"/>
        <v>5</v>
      </c>
      <c r="K720" s="470" t="s">
        <v>61</v>
      </c>
      <c r="M720" s="69" t="str">
        <f t="shared" si="114"/>
        <v>3.3.90.91.02</v>
      </c>
      <c r="N720" s="69" t="str">
        <f t="shared" si="115"/>
        <v>33909102</v>
      </c>
      <c r="O720" s="69" t="b">
        <f t="shared" si="116"/>
        <v>1</v>
      </c>
      <c r="P720" s="186" t="str">
        <f t="shared" si="112"/>
        <v>33909102</v>
      </c>
      <c r="R720" s="407" t="str">
        <f t="shared" si="117"/>
        <v>A</v>
      </c>
      <c r="S720" s="2" t="b">
        <f t="shared" si="118"/>
        <v>1</v>
      </c>
      <c r="U720" s="69" t="str">
        <f t="shared" si="119"/>
        <v>3.3.90.91.02 - SENTENÇAS JUDICIAIS - SERVIÇOS DE SAÚDE</v>
      </c>
    </row>
    <row r="721" spans="1:21" x14ac:dyDescent="0.25">
      <c r="B721" s="188" t="s">
        <v>213</v>
      </c>
      <c r="C721" s="189" t="s">
        <v>213</v>
      </c>
      <c r="D721" s="189" t="s">
        <v>214</v>
      </c>
      <c r="E721" s="189" t="s">
        <v>317</v>
      </c>
      <c r="F721" s="189" t="s">
        <v>217</v>
      </c>
      <c r="G721" s="347" t="str">
        <f t="shared" si="113"/>
        <v>3.3.90.91.03</v>
      </c>
      <c r="H721" s="61" t="s">
        <v>713</v>
      </c>
      <c r="I721" s="202" t="str">
        <f t="shared" si="111"/>
        <v>A</v>
      </c>
      <c r="J721" s="269">
        <f t="shared" si="120"/>
        <v>5</v>
      </c>
      <c r="K721" s="470" t="s">
        <v>61</v>
      </c>
      <c r="M721" s="69" t="str">
        <f t="shared" si="114"/>
        <v>3.3.90.91.03</v>
      </c>
      <c r="N721" s="69" t="str">
        <f t="shared" si="115"/>
        <v>33909103</v>
      </c>
      <c r="O721" s="69" t="b">
        <f t="shared" si="116"/>
        <v>1</v>
      </c>
      <c r="P721" s="186" t="str">
        <f t="shared" si="112"/>
        <v>33909103</v>
      </c>
      <c r="R721" s="407" t="str">
        <f t="shared" si="117"/>
        <v>A</v>
      </c>
      <c r="S721" s="2" t="b">
        <f t="shared" si="118"/>
        <v>1</v>
      </c>
      <c r="U721" s="69" t="str">
        <f t="shared" si="119"/>
        <v>3.3.90.91.03 - PRECATÓRIOS JUDICIAS</v>
      </c>
    </row>
    <row r="722" spans="1:21" x14ac:dyDescent="0.25">
      <c r="B722" s="188" t="s">
        <v>213</v>
      </c>
      <c r="C722" s="189" t="s">
        <v>213</v>
      </c>
      <c r="D722" s="189" t="s">
        <v>214</v>
      </c>
      <c r="E722" s="189" t="s">
        <v>317</v>
      </c>
      <c r="F722" s="189" t="s">
        <v>218</v>
      </c>
      <c r="G722" s="347" t="str">
        <f t="shared" si="113"/>
        <v>3.3.90.91.04</v>
      </c>
      <c r="H722" s="61" t="s">
        <v>714</v>
      </c>
      <c r="I722" s="202" t="str">
        <f t="shared" si="111"/>
        <v>A</v>
      </c>
      <c r="J722" s="269">
        <f t="shared" si="120"/>
        <v>5</v>
      </c>
      <c r="K722" s="470" t="s">
        <v>61</v>
      </c>
      <c r="M722" s="69" t="str">
        <f t="shared" si="114"/>
        <v>3.3.90.91.04</v>
      </c>
      <c r="N722" s="69" t="str">
        <f t="shared" si="115"/>
        <v>33909104</v>
      </c>
      <c r="O722" s="69" t="b">
        <f t="shared" si="116"/>
        <v>1</v>
      </c>
      <c r="P722" s="186" t="str">
        <f t="shared" si="112"/>
        <v>33909104</v>
      </c>
      <c r="R722" s="407" t="str">
        <f t="shared" si="117"/>
        <v>A</v>
      </c>
      <c r="S722" s="2" t="b">
        <f t="shared" si="118"/>
        <v>1</v>
      </c>
      <c r="U722" s="69" t="str">
        <f t="shared" si="119"/>
        <v>3.3.90.91.04 - SENTENÇAS JUDICIAIS - OUTRAS DESPESAS</v>
      </c>
    </row>
    <row r="723" spans="1:21" x14ac:dyDescent="0.25">
      <c r="B723" s="188" t="s">
        <v>213</v>
      </c>
      <c r="C723" s="189" t="s">
        <v>213</v>
      </c>
      <c r="D723" s="189" t="s">
        <v>214</v>
      </c>
      <c r="E723" s="189" t="s">
        <v>317</v>
      </c>
      <c r="F723" s="189" t="s">
        <v>219</v>
      </c>
      <c r="G723" s="347" t="str">
        <f t="shared" si="113"/>
        <v>3.3.90.91.05</v>
      </c>
      <c r="H723" s="61" t="s">
        <v>715</v>
      </c>
      <c r="I723" s="202" t="str">
        <f t="shared" si="111"/>
        <v>A</v>
      </c>
      <c r="J723" s="269">
        <f t="shared" si="120"/>
        <v>5</v>
      </c>
      <c r="K723" s="470" t="s">
        <v>61</v>
      </c>
      <c r="M723" s="69" t="str">
        <f t="shared" si="114"/>
        <v>3.3.90.91.05</v>
      </c>
      <c r="N723" s="69" t="str">
        <f t="shared" si="115"/>
        <v>33909105</v>
      </c>
      <c r="O723" s="69" t="b">
        <f t="shared" si="116"/>
        <v>1</v>
      </c>
      <c r="P723" s="186" t="str">
        <f t="shared" si="112"/>
        <v>33909105</v>
      </c>
      <c r="R723" s="407" t="str">
        <f t="shared" si="117"/>
        <v>A</v>
      </c>
      <c r="S723" s="2" t="b">
        <f t="shared" si="118"/>
        <v>1</v>
      </c>
      <c r="U723" s="69" t="str">
        <f t="shared" si="119"/>
        <v>3.3.90.91.05 - SENTENÇAS JUDICIAIS DE PEQUENO VALOR</v>
      </c>
    </row>
    <row r="724" spans="1:21" x14ac:dyDescent="0.25">
      <c r="B724" s="188" t="s">
        <v>213</v>
      </c>
      <c r="C724" s="189" t="s">
        <v>213</v>
      </c>
      <c r="D724" s="189" t="s">
        <v>214</v>
      </c>
      <c r="E724" s="189" t="s">
        <v>317</v>
      </c>
      <c r="F724" s="189" t="s">
        <v>256</v>
      </c>
      <c r="G724" s="347" t="str">
        <f t="shared" si="113"/>
        <v>3.3.90.91.20</v>
      </c>
      <c r="H724" s="61" t="s">
        <v>1</v>
      </c>
      <c r="I724" s="202" t="str">
        <f t="shared" ref="I724:I787" si="121">IF(J724&lt;J725,"S","A")</f>
        <v>A</v>
      </c>
      <c r="J724" s="269">
        <f t="shared" si="120"/>
        <v>5</v>
      </c>
      <c r="K724" s="470" t="s">
        <v>61</v>
      </c>
      <c r="M724" s="69" t="str">
        <f t="shared" si="114"/>
        <v>3.3.90.91.20</v>
      </c>
      <c r="N724" s="69" t="str">
        <f t="shared" si="115"/>
        <v>33909120</v>
      </c>
      <c r="O724" s="69" t="b">
        <f t="shared" si="116"/>
        <v>1</v>
      </c>
      <c r="P724" s="186" t="str">
        <f t="shared" si="112"/>
        <v>33909120</v>
      </c>
      <c r="R724" s="407" t="str">
        <f t="shared" si="117"/>
        <v>A</v>
      </c>
      <c r="S724" s="2" t="b">
        <f t="shared" si="118"/>
        <v>1</v>
      </c>
      <c r="U724" s="69" t="str">
        <f t="shared" si="119"/>
        <v>3.3.90.91.20 - DEPÓSITOS JUDICIAIS</v>
      </c>
    </row>
    <row r="725" spans="1:21" x14ac:dyDescent="0.25">
      <c r="B725" s="188" t="s">
        <v>213</v>
      </c>
      <c r="C725" s="189" t="s">
        <v>213</v>
      </c>
      <c r="D725" s="189" t="s">
        <v>214</v>
      </c>
      <c r="E725" s="189" t="s">
        <v>317</v>
      </c>
      <c r="F725" s="189" t="s">
        <v>238</v>
      </c>
      <c r="G725" s="347" t="str">
        <f t="shared" si="113"/>
        <v>3.3.90.91.25</v>
      </c>
      <c r="H725" s="61" t="s">
        <v>614</v>
      </c>
      <c r="I725" s="202" t="str">
        <f t="shared" si="121"/>
        <v>A</v>
      </c>
      <c r="J725" s="269">
        <f t="shared" si="120"/>
        <v>5</v>
      </c>
      <c r="K725" s="470" t="s">
        <v>61</v>
      </c>
      <c r="M725" s="69" t="str">
        <f t="shared" si="114"/>
        <v>3.3.90.91.25</v>
      </c>
      <c r="N725" s="69" t="str">
        <f t="shared" si="115"/>
        <v>33909125</v>
      </c>
      <c r="O725" s="69" t="b">
        <f t="shared" si="116"/>
        <v>1</v>
      </c>
      <c r="P725" s="186" t="str">
        <f t="shared" si="112"/>
        <v>33909125</v>
      </c>
      <c r="R725" s="407" t="str">
        <f t="shared" si="117"/>
        <v>A</v>
      </c>
      <c r="S725" s="2" t="b">
        <f t="shared" si="118"/>
        <v>1</v>
      </c>
      <c r="U725" s="69" t="str">
        <f t="shared" si="119"/>
        <v>3.3.90.91.25 - HONORÁRIOS SUCUMBENCIAIS DE PRECATÓRIOS</v>
      </c>
    </row>
    <row r="726" spans="1:21" s="69" customFormat="1" x14ac:dyDescent="0.25">
      <c r="A726" s="157"/>
      <c r="B726" s="184" t="s">
        <v>213</v>
      </c>
      <c r="C726" s="170" t="s">
        <v>213</v>
      </c>
      <c r="D726" s="170" t="s">
        <v>214</v>
      </c>
      <c r="E726" s="170" t="s">
        <v>317</v>
      </c>
      <c r="F726" s="170" t="s">
        <v>234</v>
      </c>
      <c r="G726" s="364" t="str">
        <f t="shared" si="113"/>
        <v>3.3.90.91.34</v>
      </c>
      <c r="H726" s="166" t="s">
        <v>716</v>
      </c>
      <c r="I726" s="181" t="str">
        <f t="shared" si="121"/>
        <v>A</v>
      </c>
      <c r="J726" s="292">
        <f t="shared" si="120"/>
        <v>5</v>
      </c>
      <c r="K726" s="481" t="s">
        <v>61</v>
      </c>
      <c r="M726" s="69" t="str">
        <f t="shared" si="114"/>
        <v>3.3.90.91.34</v>
      </c>
      <c r="N726" s="69" t="str">
        <f t="shared" si="115"/>
        <v>33909134</v>
      </c>
      <c r="O726" s="69" t="b">
        <f t="shared" si="116"/>
        <v>1</v>
      </c>
      <c r="P726" s="186" t="str">
        <f t="shared" si="112"/>
        <v>33909134</v>
      </c>
      <c r="R726" s="407" t="str">
        <f t="shared" si="117"/>
        <v>A</v>
      </c>
      <c r="S726" s="69" t="b">
        <f t="shared" si="118"/>
        <v>1</v>
      </c>
      <c r="U726" s="69" t="str">
        <f t="shared" si="119"/>
        <v>3.3.90.91.34 - SENTENÇAS JUDICIAIS - TERCEIRIZAÇÃO (ART.18 § 1º, L.C. 101)</v>
      </c>
    </row>
    <row r="727" spans="1:21" x14ac:dyDescent="0.25">
      <c r="B727" s="188" t="s">
        <v>213</v>
      </c>
      <c r="C727" s="189" t="s">
        <v>213</v>
      </c>
      <c r="D727" s="189" t="s">
        <v>214</v>
      </c>
      <c r="E727" s="189" t="s">
        <v>317</v>
      </c>
      <c r="F727" s="189" t="s">
        <v>533</v>
      </c>
      <c r="G727" s="347" t="str">
        <f t="shared" si="113"/>
        <v>3.3.90.91.97</v>
      </c>
      <c r="H727" s="61" t="s">
        <v>87</v>
      </c>
      <c r="I727" s="202" t="str">
        <f t="shared" si="121"/>
        <v>A</v>
      </c>
      <c r="J727" s="269">
        <f t="shared" si="120"/>
        <v>5</v>
      </c>
      <c r="K727" s="470" t="s">
        <v>61</v>
      </c>
      <c r="M727" s="69" t="str">
        <f t="shared" si="114"/>
        <v>3.3.90.91.97</v>
      </c>
      <c r="N727" s="69" t="str">
        <f t="shared" si="115"/>
        <v>33909197</v>
      </c>
      <c r="O727" s="69" t="b">
        <f t="shared" si="116"/>
        <v>1</v>
      </c>
      <c r="P727" s="186" t="str">
        <f t="shared" si="112"/>
        <v>33909197</v>
      </c>
      <c r="R727" s="407" t="str">
        <f t="shared" si="117"/>
        <v>A</v>
      </c>
      <c r="S727" s="2" t="b">
        <f t="shared" si="118"/>
        <v>1</v>
      </c>
      <c r="U727" s="69" t="str">
        <f t="shared" si="119"/>
        <v>3.3.90.91.97 - OUTROS PRECATÓRIOS JUDICIAIS</v>
      </c>
    </row>
    <row r="728" spans="1:21" x14ac:dyDescent="0.25">
      <c r="B728" s="188" t="s">
        <v>213</v>
      </c>
      <c r="C728" s="189" t="s">
        <v>213</v>
      </c>
      <c r="D728" s="189" t="s">
        <v>214</v>
      </c>
      <c r="E728" s="189" t="s">
        <v>317</v>
      </c>
      <c r="F728" s="189" t="s">
        <v>270</v>
      </c>
      <c r="G728" s="347" t="str">
        <f t="shared" si="113"/>
        <v>3.3.90.91.99</v>
      </c>
      <c r="H728" s="61" t="s">
        <v>717</v>
      </c>
      <c r="I728" s="202" t="str">
        <f t="shared" si="121"/>
        <v>A</v>
      </c>
      <c r="J728" s="269">
        <f t="shared" si="120"/>
        <v>5</v>
      </c>
      <c r="K728" s="470" t="s">
        <v>61</v>
      </c>
      <c r="M728" s="69" t="str">
        <f t="shared" si="114"/>
        <v>3.3.90.91.99</v>
      </c>
      <c r="N728" s="69" t="str">
        <f t="shared" si="115"/>
        <v>33909199</v>
      </c>
      <c r="O728" s="69" t="b">
        <f t="shared" si="116"/>
        <v>1</v>
      </c>
      <c r="P728" s="186" t="str">
        <f t="shared" si="112"/>
        <v>33909199</v>
      </c>
      <c r="R728" s="407" t="str">
        <f t="shared" si="117"/>
        <v>A</v>
      </c>
      <c r="S728" s="2" t="b">
        <f t="shared" si="118"/>
        <v>1</v>
      </c>
      <c r="U728" s="69" t="str">
        <f t="shared" si="119"/>
        <v>3.3.90.91.99 - OUTROS TIPOS DE SENTENÇAS JUDICIAIS</v>
      </c>
    </row>
    <row r="729" spans="1:21" s="6" customFormat="1" x14ac:dyDescent="0.25">
      <c r="A729" s="158"/>
      <c r="B729" s="384" t="s">
        <v>213</v>
      </c>
      <c r="C729" s="322" t="s">
        <v>213</v>
      </c>
      <c r="D729" s="322" t="s">
        <v>214</v>
      </c>
      <c r="E729" s="322" t="s">
        <v>263</v>
      </c>
      <c r="F729" s="322" t="s">
        <v>264</v>
      </c>
      <c r="G729" s="346" t="str">
        <f t="shared" si="113"/>
        <v>3.3.90.92.00</v>
      </c>
      <c r="H729" s="56" t="s">
        <v>88</v>
      </c>
      <c r="I729" s="203" t="str">
        <f t="shared" si="121"/>
        <v>S</v>
      </c>
      <c r="J729" s="270">
        <f t="shared" si="120"/>
        <v>4</v>
      </c>
      <c r="K729" s="469" t="s">
        <v>60</v>
      </c>
      <c r="M729" s="69" t="str">
        <f t="shared" si="114"/>
        <v>3.3.90.92.00</v>
      </c>
      <c r="N729" s="69" t="str">
        <f t="shared" si="115"/>
        <v>33909200</v>
      </c>
      <c r="O729" s="69" t="b">
        <f t="shared" si="116"/>
        <v>1</v>
      </c>
      <c r="P729" s="186" t="str">
        <f t="shared" si="112"/>
        <v>33909200</v>
      </c>
      <c r="R729" s="409" t="str">
        <f t="shared" si="117"/>
        <v>S</v>
      </c>
      <c r="S729" s="6" t="b">
        <f t="shared" si="118"/>
        <v>1</v>
      </c>
      <c r="U729" s="69" t="str">
        <f t="shared" si="119"/>
        <v>3.3.90.92.00 - DESPESAS DE EXERCÍCIOS ANTERIORES</v>
      </c>
    </row>
    <row r="730" spans="1:21" x14ac:dyDescent="0.25">
      <c r="B730" s="188" t="s">
        <v>213</v>
      </c>
      <c r="C730" s="189" t="s">
        <v>213</v>
      </c>
      <c r="D730" s="189" t="s">
        <v>214</v>
      </c>
      <c r="E730" s="189" t="s">
        <v>263</v>
      </c>
      <c r="F730" s="189" t="s">
        <v>218</v>
      </c>
      <c r="G730" s="347" t="str">
        <f t="shared" si="113"/>
        <v>3.3.90.92.04</v>
      </c>
      <c r="H730" s="61" t="s">
        <v>58</v>
      </c>
      <c r="I730" s="202" t="str">
        <f t="shared" si="121"/>
        <v>A</v>
      </c>
      <c r="J730" s="269">
        <f t="shared" si="120"/>
        <v>5</v>
      </c>
      <c r="K730" s="470" t="s">
        <v>61</v>
      </c>
      <c r="M730" s="69" t="str">
        <f t="shared" si="114"/>
        <v>3.3.90.92.04</v>
      </c>
      <c r="N730" s="69" t="str">
        <f t="shared" si="115"/>
        <v>33909204</v>
      </c>
      <c r="O730" s="69" t="b">
        <f t="shared" si="116"/>
        <v>1</v>
      </c>
      <c r="P730" s="186" t="str">
        <f t="shared" si="112"/>
        <v>33909204</v>
      </c>
      <c r="R730" s="407" t="str">
        <f t="shared" si="117"/>
        <v>A</v>
      </c>
      <c r="S730" s="2" t="b">
        <f t="shared" si="118"/>
        <v>1</v>
      </c>
      <c r="U730" s="69" t="str">
        <f t="shared" si="119"/>
        <v>3.3.90.92.04 - CONTRATAÇÃO POR TEMPO DETERMINADO</v>
      </c>
    </row>
    <row r="731" spans="1:21" x14ac:dyDescent="0.25">
      <c r="B731" s="188" t="s">
        <v>213</v>
      </c>
      <c r="C731" s="189" t="s">
        <v>213</v>
      </c>
      <c r="D731" s="189" t="s">
        <v>214</v>
      </c>
      <c r="E731" s="189" t="s">
        <v>263</v>
      </c>
      <c r="F731" s="189" t="s">
        <v>220</v>
      </c>
      <c r="G731" s="347" t="str">
        <f t="shared" si="113"/>
        <v>3.3.90.92.06</v>
      </c>
      <c r="H731" s="61" t="s">
        <v>135</v>
      </c>
      <c r="I731" s="202" t="str">
        <f t="shared" si="121"/>
        <v>A</v>
      </c>
      <c r="J731" s="269">
        <f t="shared" si="120"/>
        <v>5</v>
      </c>
      <c r="K731" s="470" t="s">
        <v>61</v>
      </c>
      <c r="M731" s="69" t="str">
        <f t="shared" si="114"/>
        <v>3.3.90.92.06</v>
      </c>
      <c r="N731" s="69" t="str">
        <f t="shared" si="115"/>
        <v>33909206</v>
      </c>
      <c r="O731" s="69" t="b">
        <f t="shared" si="116"/>
        <v>1</v>
      </c>
      <c r="P731" s="186" t="str">
        <f t="shared" si="112"/>
        <v>33909206</v>
      </c>
      <c r="R731" s="407" t="str">
        <f t="shared" si="117"/>
        <v>A</v>
      </c>
      <c r="S731" s="2" t="b">
        <f t="shared" si="118"/>
        <v>1</v>
      </c>
      <c r="U731" s="69" t="str">
        <f t="shared" si="119"/>
        <v>3.3.90.92.06 - BENEFÍCIO MENSAL AO DEFICIENTE E AO IDOSO</v>
      </c>
    </row>
    <row r="732" spans="1:21" x14ac:dyDescent="0.25">
      <c r="B732" s="188" t="s">
        <v>213</v>
      </c>
      <c r="C732" s="189" t="s">
        <v>213</v>
      </c>
      <c r="D732" s="189" t="s">
        <v>214</v>
      </c>
      <c r="E732" s="189" t="s">
        <v>263</v>
      </c>
      <c r="F732" s="189" t="s">
        <v>222</v>
      </c>
      <c r="G732" s="347" t="str">
        <f t="shared" si="113"/>
        <v>3.3.90.92.08</v>
      </c>
      <c r="H732" s="61" t="s">
        <v>172</v>
      </c>
      <c r="I732" s="202" t="str">
        <f t="shared" si="121"/>
        <v>A</v>
      </c>
      <c r="J732" s="269">
        <f t="shared" si="120"/>
        <v>5</v>
      </c>
      <c r="K732" s="470" t="s">
        <v>61</v>
      </c>
      <c r="M732" s="69" t="str">
        <f t="shared" si="114"/>
        <v>3.3.90.92.08</v>
      </c>
      <c r="N732" s="69" t="str">
        <f t="shared" si="115"/>
        <v>33909208</v>
      </c>
      <c r="O732" s="69" t="b">
        <f t="shared" si="116"/>
        <v>1</v>
      </c>
      <c r="P732" s="186" t="str">
        <f t="shared" si="112"/>
        <v>33909208</v>
      </c>
      <c r="R732" s="407" t="str">
        <f t="shared" si="117"/>
        <v>A</v>
      </c>
      <c r="S732" s="2" t="b">
        <f t="shared" si="118"/>
        <v>1</v>
      </c>
      <c r="U732" s="69" t="str">
        <f t="shared" si="119"/>
        <v>3.3.90.92.08 - OUTROS BENEF.ASSIST.DO SERVIDOR E DO MILITAR</v>
      </c>
    </row>
    <row r="733" spans="1:21" x14ac:dyDescent="0.25">
      <c r="B733" s="188" t="s">
        <v>213</v>
      </c>
      <c r="C733" s="189" t="s">
        <v>213</v>
      </c>
      <c r="D733" s="189" t="s">
        <v>214</v>
      </c>
      <c r="E733" s="189" t="s">
        <v>263</v>
      </c>
      <c r="F733" s="189" t="s">
        <v>261</v>
      </c>
      <c r="G733" s="347" t="str">
        <f t="shared" si="113"/>
        <v>3.3.90.92.10</v>
      </c>
      <c r="H733" s="61" t="s">
        <v>173</v>
      </c>
      <c r="I733" s="202" t="str">
        <f t="shared" si="121"/>
        <v>A</v>
      </c>
      <c r="J733" s="269">
        <f t="shared" si="120"/>
        <v>5</v>
      </c>
      <c r="K733" s="470" t="s">
        <v>61</v>
      </c>
      <c r="M733" s="69" t="str">
        <f t="shared" si="114"/>
        <v>3.3.90.92.10</v>
      </c>
      <c r="N733" s="69" t="str">
        <f t="shared" si="115"/>
        <v>33909210</v>
      </c>
      <c r="O733" s="69" t="b">
        <f t="shared" si="116"/>
        <v>1</v>
      </c>
      <c r="P733" s="186" t="str">
        <f t="shared" si="112"/>
        <v>33909210</v>
      </c>
      <c r="R733" s="407" t="str">
        <f t="shared" si="117"/>
        <v>A</v>
      </c>
      <c r="S733" s="2" t="b">
        <f t="shared" si="118"/>
        <v>1</v>
      </c>
      <c r="U733" s="69" t="str">
        <f t="shared" si="119"/>
        <v>3.3.90.92.10 - SEGURO DESEMPREGO E ABONO SALARIAL</v>
      </c>
    </row>
    <row r="734" spans="1:21" x14ac:dyDescent="0.25">
      <c r="B734" s="188" t="s">
        <v>213</v>
      </c>
      <c r="C734" s="189" t="s">
        <v>213</v>
      </c>
      <c r="D734" s="189" t="s">
        <v>214</v>
      </c>
      <c r="E734" s="189" t="s">
        <v>263</v>
      </c>
      <c r="F734" s="189" t="s">
        <v>254</v>
      </c>
      <c r="G734" s="347" t="str">
        <f t="shared" si="113"/>
        <v>3.3.90.92.14</v>
      </c>
      <c r="H734" s="61" t="s">
        <v>131</v>
      </c>
      <c r="I734" s="202" t="str">
        <f t="shared" si="121"/>
        <v>A</v>
      </c>
      <c r="J734" s="269">
        <f t="shared" si="120"/>
        <v>5</v>
      </c>
      <c r="K734" s="470" t="s">
        <v>61</v>
      </c>
      <c r="M734" s="69" t="str">
        <f t="shared" si="114"/>
        <v>3.3.90.92.14</v>
      </c>
      <c r="N734" s="69" t="str">
        <f t="shared" si="115"/>
        <v>33909214</v>
      </c>
      <c r="O734" s="69" t="b">
        <f t="shared" si="116"/>
        <v>1</v>
      </c>
      <c r="P734" s="186" t="str">
        <f t="shared" si="112"/>
        <v>33909214</v>
      </c>
      <c r="R734" s="407" t="str">
        <f t="shared" si="117"/>
        <v>A</v>
      </c>
      <c r="S734" s="2" t="b">
        <f t="shared" si="118"/>
        <v>1</v>
      </c>
      <c r="U734" s="69" t="str">
        <f t="shared" si="119"/>
        <v>3.3.90.92.14 - DIÁRIAS - CIVIL</v>
      </c>
    </row>
    <row r="735" spans="1:21" x14ac:dyDescent="0.25">
      <c r="B735" s="188" t="s">
        <v>213</v>
      </c>
      <c r="C735" s="189" t="s">
        <v>213</v>
      </c>
      <c r="D735" s="189" t="s">
        <v>214</v>
      </c>
      <c r="E735" s="189" t="s">
        <v>263</v>
      </c>
      <c r="F735" s="189" t="s">
        <v>225</v>
      </c>
      <c r="G735" s="347" t="str">
        <f t="shared" si="113"/>
        <v>3.3.90.92.15</v>
      </c>
      <c r="H735" s="61" t="s">
        <v>147</v>
      </c>
      <c r="I735" s="202" t="str">
        <f t="shared" si="121"/>
        <v>A</v>
      </c>
      <c r="J735" s="269">
        <f t="shared" si="120"/>
        <v>5</v>
      </c>
      <c r="K735" s="470" t="s">
        <v>61</v>
      </c>
      <c r="M735" s="69" t="str">
        <f t="shared" si="114"/>
        <v>3.3.90.92.15</v>
      </c>
      <c r="N735" s="69" t="str">
        <f t="shared" si="115"/>
        <v>33909215</v>
      </c>
      <c r="O735" s="69" t="b">
        <f t="shared" si="116"/>
        <v>1</v>
      </c>
      <c r="P735" s="186" t="str">
        <f t="shared" si="112"/>
        <v>33909215</v>
      </c>
      <c r="R735" s="407" t="str">
        <f t="shared" si="117"/>
        <v>A</v>
      </c>
      <c r="S735" s="2" t="b">
        <f t="shared" si="118"/>
        <v>1</v>
      </c>
      <c r="U735" s="69" t="str">
        <f t="shared" si="119"/>
        <v>3.3.90.92.15 - DIÁRIAS - MILITAR</v>
      </c>
    </row>
    <row r="736" spans="1:21" x14ac:dyDescent="0.25">
      <c r="B736" s="188" t="s">
        <v>213</v>
      </c>
      <c r="C736" s="189" t="s">
        <v>213</v>
      </c>
      <c r="D736" s="189" t="s">
        <v>214</v>
      </c>
      <c r="E736" s="189" t="s">
        <v>263</v>
      </c>
      <c r="F736" s="189" t="s">
        <v>226</v>
      </c>
      <c r="G736" s="347" t="str">
        <f t="shared" si="113"/>
        <v>3.3.90.92.18</v>
      </c>
      <c r="H736" s="61" t="s">
        <v>174</v>
      </c>
      <c r="I736" s="202" t="str">
        <f t="shared" si="121"/>
        <v>A</v>
      </c>
      <c r="J736" s="269">
        <f t="shared" si="120"/>
        <v>5</v>
      </c>
      <c r="K736" s="470" t="s">
        <v>61</v>
      </c>
      <c r="M736" s="69" t="str">
        <f t="shared" si="114"/>
        <v>3.3.90.92.18</v>
      </c>
      <c r="N736" s="69" t="str">
        <f t="shared" si="115"/>
        <v>33909218</v>
      </c>
      <c r="O736" s="69" t="b">
        <f t="shared" si="116"/>
        <v>1</v>
      </c>
      <c r="P736" s="186" t="str">
        <f t="shared" si="112"/>
        <v>33909218</v>
      </c>
      <c r="R736" s="407" t="str">
        <f t="shared" si="117"/>
        <v>A</v>
      </c>
      <c r="S736" s="2" t="b">
        <f t="shared" si="118"/>
        <v>1</v>
      </c>
      <c r="U736" s="69" t="str">
        <f t="shared" si="119"/>
        <v>3.3.90.92.18 - AUXILIO FINANCEIRO A ESTUDANTES</v>
      </c>
    </row>
    <row r="737" spans="1:21" x14ac:dyDescent="0.25">
      <c r="B737" s="188" t="s">
        <v>213</v>
      </c>
      <c r="C737" s="189" t="s">
        <v>213</v>
      </c>
      <c r="D737" s="189" t="s">
        <v>214</v>
      </c>
      <c r="E737" s="189" t="s">
        <v>263</v>
      </c>
      <c r="F737" s="189" t="s">
        <v>256</v>
      </c>
      <c r="G737" s="347" t="str">
        <f t="shared" si="113"/>
        <v>3.3.90.92.20</v>
      </c>
      <c r="H737" s="61" t="s">
        <v>175</v>
      </c>
      <c r="I737" s="202" t="str">
        <f t="shared" si="121"/>
        <v>A</v>
      </c>
      <c r="J737" s="269">
        <f t="shared" si="120"/>
        <v>5</v>
      </c>
      <c r="K737" s="470" t="s">
        <v>61</v>
      </c>
      <c r="M737" s="69" t="str">
        <f t="shared" si="114"/>
        <v>3.3.90.92.20</v>
      </c>
      <c r="N737" s="69" t="str">
        <f t="shared" si="115"/>
        <v>33909220</v>
      </c>
      <c r="O737" s="69" t="b">
        <f t="shared" si="116"/>
        <v>1</v>
      </c>
      <c r="P737" s="186" t="str">
        <f t="shared" si="112"/>
        <v>33909220</v>
      </c>
      <c r="R737" s="407" t="str">
        <f t="shared" si="117"/>
        <v>A</v>
      </c>
      <c r="S737" s="2" t="b">
        <f t="shared" si="118"/>
        <v>1</v>
      </c>
      <c r="U737" s="69" t="str">
        <f t="shared" si="119"/>
        <v>3.3.90.92.20 - AUXILIO FINANCEIRO A PESQUISADORES</v>
      </c>
    </row>
    <row r="738" spans="1:21" x14ac:dyDescent="0.25">
      <c r="B738" s="188" t="s">
        <v>213</v>
      </c>
      <c r="C738" s="189" t="s">
        <v>213</v>
      </c>
      <c r="D738" s="189" t="s">
        <v>214</v>
      </c>
      <c r="E738" s="189" t="s">
        <v>263</v>
      </c>
      <c r="F738" s="189" t="s">
        <v>215</v>
      </c>
      <c r="G738" s="347" t="str">
        <f t="shared" si="113"/>
        <v>3.3.90.92.30</v>
      </c>
      <c r="H738" s="61" t="s">
        <v>3</v>
      </c>
      <c r="I738" s="202" t="str">
        <f t="shared" si="121"/>
        <v>A</v>
      </c>
      <c r="J738" s="269">
        <f t="shared" si="120"/>
        <v>5</v>
      </c>
      <c r="K738" s="470" t="s">
        <v>61</v>
      </c>
      <c r="M738" s="69" t="str">
        <f t="shared" si="114"/>
        <v>3.3.90.92.30</v>
      </c>
      <c r="N738" s="69" t="str">
        <f t="shared" si="115"/>
        <v>33909230</v>
      </c>
      <c r="O738" s="69" t="b">
        <f t="shared" si="116"/>
        <v>1</v>
      </c>
      <c r="P738" s="186" t="str">
        <f t="shared" si="112"/>
        <v>33909230</v>
      </c>
      <c r="R738" s="407" t="str">
        <f t="shared" si="117"/>
        <v>A</v>
      </c>
      <c r="S738" s="2" t="b">
        <f t="shared" si="118"/>
        <v>1</v>
      </c>
      <c r="U738" s="69" t="str">
        <f t="shared" si="119"/>
        <v>3.3.90.92.30 - MATERIAL DE CONSUMO</v>
      </c>
    </row>
    <row r="739" spans="1:21" x14ac:dyDescent="0.25">
      <c r="B739" s="188" t="s">
        <v>213</v>
      </c>
      <c r="C739" s="189" t="s">
        <v>213</v>
      </c>
      <c r="D739" s="189" t="s">
        <v>214</v>
      </c>
      <c r="E739" s="189" t="s">
        <v>263</v>
      </c>
      <c r="F739" s="189" t="s">
        <v>228</v>
      </c>
      <c r="G739" s="347" t="str">
        <f t="shared" si="113"/>
        <v>3.3.90.92.31</v>
      </c>
      <c r="H739" s="61" t="s">
        <v>718</v>
      </c>
      <c r="I739" s="202" t="str">
        <f t="shared" si="121"/>
        <v>A</v>
      </c>
      <c r="J739" s="269">
        <f t="shared" si="120"/>
        <v>5</v>
      </c>
      <c r="K739" s="470" t="s">
        <v>61</v>
      </c>
      <c r="M739" s="69" t="str">
        <f t="shared" si="114"/>
        <v>3.3.90.92.31</v>
      </c>
      <c r="N739" s="69" t="str">
        <f t="shared" si="115"/>
        <v>33909231</v>
      </c>
      <c r="O739" s="69" t="b">
        <f t="shared" si="116"/>
        <v>1</v>
      </c>
      <c r="P739" s="186" t="str">
        <f t="shared" si="112"/>
        <v>33909231</v>
      </c>
      <c r="R739" s="407" t="str">
        <f t="shared" si="117"/>
        <v>A</v>
      </c>
      <c r="S739" s="2" t="b">
        <f t="shared" si="118"/>
        <v>1</v>
      </c>
      <c r="U739" s="69" t="str">
        <f t="shared" si="119"/>
        <v>3.3.90.92.31 - PREMIAÇÕES CULT, CIENT, ART, DESP E OUTRAS</v>
      </c>
    </row>
    <row r="740" spans="1:21" x14ac:dyDescent="0.25">
      <c r="B740" s="188" t="s">
        <v>213</v>
      </c>
      <c r="C740" s="189" t="s">
        <v>213</v>
      </c>
      <c r="D740" s="189" t="s">
        <v>214</v>
      </c>
      <c r="E740" s="189" t="s">
        <v>263</v>
      </c>
      <c r="F740" s="189" t="s">
        <v>233</v>
      </c>
      <c r="G740" s="347" t="str">
        <f t="shared" si="113"/>
        <v>3.3.90.92.32</v>
      </c>
      <c r="H740" s="61" t="s">
        <v>719</v>
      </c>
      <c r="I740" s="202" t="str">
        <f t="shared" si="121"/>
        <v>A</v>
      </c>
      <c r="J740" s="269">
        <f t="shared" si="120"/>
        <v>5</v>
      </c>
      <c r="K740" s="470" t="s">
        <v>61</v>
      </c>
      <c r="M740" s="69" t="str">
        <f t="shared" si="114"/>
        <v>3.3.90.92.32</v>
      </c>
      <c r="N740" s="69" t="str">
        <f t="shared" si="115"/>
        <v>33909232</v>
      </c>
      <c r="O740" s="69" t="b">
        <f t="shared" si="116"/>
        <v>1</v>
      </c>
      <c r="P740" s="186" t="str">
        <f t="shared" si="112"/>
        <v>33909232</v>
      </c>
      <c r="R740" s="407" t="str">
        <f t="shared" si="117"/>
        <v>A</v>
      </c>
      <c r="S740" s="2" t="b">
        <f t="shared" si="118"/>
        <v>1</v>
      </c>
      <c r="U740" s="69" t="str">
        <f t="shared" si="119"/>
        <v>3.3.90.92.32 - MATERIAL DE DISTRIBUIÇÃO GRATUITA</v>
      </c>
    </row>
    <row r="741" spans="1:21" x14ac:dyDescent="0.25">
      <c r="B741" s="188" t="s">
        <v>213</v>
      </c>
      <c r="C741" s="189" t="s">
        <v>213</v>
      </c>
      <c r="D741" s="189" t="s">
        <v>214</v>
      </c>
      <c r="E741" s="189" t="s">
        <v>263</v>
      </c>
      <c r="F741" s="189" t="s">
        <v>239</v>
      </c>
      <c r="G741" s="347" t="str">
        <f t="shared" si="113"/>
        <v>3.3.90.92.33</v>
      </c>
      <c r="H741" s="61" t="s">
        <v>31</v>
      </c>
      <c r="I741" s="202" t="str">
        <f t="shared" si="121"/>
        <v>A</v>
      </c>
      <c r="J741" s="269">
        <f t="shared" si="120"/>
        <v>5</v>
      </c>
      <c r="K741" s="470" t="s">
        <v>61</v>
      </c>
      <c r="M741" s="69" t="str">
        <f t="shared" si="114"/>
        <v>3.3.90.92.33</v>
      </c>
      <c r="N741" s="69" t="str">
        <f t="shared" si="115"/>
        <v>33909233</v>
      </c>
      <c r="O741" s="69" t="b">
        <f t="shared" si="116"/>
        <v>1</v>
      </c>
      <c r="P741" s="186" t="str">
        <f t="shared" si="112"/>
        <v>33909233</v>
      </c>
      <c r="R741" s="407" t="str">
        <f t="shared" si="117"/>
        <v>A</v>
      </c>
      <c r="S741" s="2" t="b">
        <f t="shared" si="118"/>
        <v>1</v>
      </c>
      <c r="U741" s="69" t="str">
        <f t="shared" si="119"/>
        <v>3.3.90.92.33 - PASSAGENS E DESPESAS COM LOCOMOÇÃO</v>
      </c>
    </row>
    <row r="742" spans="1:21" x14ac:dyDescent="0.25">
      <c r="B742" s="188" t="s">
        <v>213</v>
      </c>
      <c r="C742" s="189" t="s">
        <v>213</v>
      </c>
      <c r="D742" s="189" t="s">
        <v>214</v>
      </c>
      <c r="E742" s="189" t="s">
        <v>263</v>
      </c>
      <c r="F742" s="189" t="s">
        <v>234</v>
      </c>
      <c r="G742" s="347" t="str">
        <f t="shared" si="113"/>
        <v>3.3.90.92.34</v>
      </c>
      <c r="H742" s="61" t="s">
        <v>720</v>
      </c>
      <c r="I742" s="202" t="str">
        <f t="shared" si="121"/>
        <v>A</v>
      </c>
      <c r="J742" s="269">
        <f t="shared" si="120"/>
        <v>5</v>
      </c>
      <c r="K742" s="470" t="s">
        <v>61</v>
      </c>
      <c r="M742" s="69" t="str">
        <f t="shared" si="114"/>
        <v>3.3.90.92.34</v>
      </c>
      <c r="N742" s="69" t="str">
        <f t="shared" si="115"/>
        <v>33909234</v>
      </c>
      <c r="O742" s="69" t="b">
        <f t="shared" si="116"/>
        <v>1</v>
      </c>
      <c r="P742" s="186" t="str">
        <f t="shared" si="112"/>
        <v>33909234</v>
      </c>
      <c r="R742" s="407" t="str">
        <f t="shared" si="117"/>
        <v>A</v>
      </c>
      <c r="S742" s="2" t="b">
        <f t="shared" si="118"/>
        <v>1</v>
      </c>
      <c r="U742" s="69" t="str">
        <f t="shared" si="119"/>
        <v>3.3.90.92.34 - OUTRAS DESPESAS DE PESSOAL - TERCEIRIZAÇÃO (ART.18 § 1º, L.C. 101)</v>
      </c>
    </row>
    <row r="743" spans="1:21" x14ac:dyDescent="0.25">
      <c r="B743" s="188" t="s">
        <v>213</v>
      </c>
      <c r="C743" s="189" t="s">
        <v>213</v>
      </c>
      <c r="D743" s="189" t="s">
        <v>214</v>
      </c>
      <c r="E743" s="189" t="s">
        <v>263</v>
      </c>
      <c r="F743" s="189" t="s">
        <v>268</v>
      </c>
      <c r="G743" s="347" t="str">
        <f t="shared" si="113"/>
        <v>3.3.90.92.35</v>
      </c>
      <c r="H743" s="61" t="s">
        <v>132</v>
      </c>
      <c r="I743" s="202" t="str">
        <f t="shared" si="121"/>
        <v>A</v>
      </c>
      <c r="J743" s="269">
        <f t="shared" si="120"/>
        <v>5</v>
      </c>
      <c r="K743" s="470" t="s">
        <v>61</v>
      </c>
      <c r="M743" s="69" t="str">
        <f t="shared" si="114"/>
        <v>3.3.90.92.35</v>
      </c>
      <c r="N743" s="69" t="str">
        <f t="shared" si="115"/>
        <v>33909235</v>
      </c>
      <c r="O743" s="69" t="b">
        <f t="shared" si="116"/>
        <v>1</v>
      </c>
      <c r="P743" s="186" t="str">
        <f t="shared" si="112"/>
        <v>33909235</v>
      </c>
      <c r="R743" s="407" t="str">
        <f t="shared" si="117"/>
        <v>A</v>
      </c>
      <c r="S743" s="2" t="b">
        <f t="shared" si="118"/>
        <v>1</v>
      </c>
      <c r="U743" s="69" t="str">
        <f t="shared" si="119"/>
        <v>3.3.90.92.35 - SERVIÇOS DE CONSULTORIA</v>
      </c>
    </row>
    <row r="744" spans="1:21" x14ac:dyDescent="0.25">
      <c r="B744" s="188" t="s">
        <v>213</v>
      </c>
      <c r="C744" s="189" t="s">
        <v>213</v>
      </c>
      <c r="D744" s="189" t="s">
        <v>214</v>
      </c>
      <c r="E744" s="189" t="s">
        <v>263</v>
      </c>
      <c r="F744" s="189" t="s">
        <v>250</v>
      </c>
      <c r="G744" s="347" t="str">
        <f t="shared" si="113"/>
        <v>3.3.90.92.36</v>
      </c>
      <c r="H744" s="61" t="s">
        <v>721</v>
      </c>
      <c r="I744" s="202" t="str">
        <f t="shared" si="121"/>
        <v>A</v>
      </c>
      <c r="J744" s="269">
        <f t="shared" si="120"/>
        <v>5</v>
      </c>
      <c r="K744" s="470" t="s">
        <v>61</v>
      </c>
      <c r="M744" s="69" t="str">
        <f t="shared" si="114"/>
        <v>3.3.90.92.36</v>
      </c>
      <c r="N744" s="69" t="str">
        <f t="shared" si="115"/>
        <v>33909236</v>
      </c>
      <c r="O744" s="69" t="b">
        <f t="shared" si="116"/>
        <v>1</v>
      </c>
      <c r="P744" s="186" t="str">
        <f t="shared" si="112"/>
        <v>33909236</v>
      </c>
      <c r="R744" s="407" t="str">
        <f t="shared" si="117"/>
        <v>A</v>
      </c>
      <c r="S744" s="2" t="b">
        <f t="shared" si="118"/>
        <v>1</v>
      </c>
      <c r="U744" s="69" t="str">
        <f t="shared" si="119"/>
        <v>3.3.90.92.36 - OUTROS SERVIÇOS DE TERCEIROS - PESSOA FISICA</v>
      </c>
    </row>
    <row r="745" spans="1:21" x14ac:dyDescent="0.25">
      <c r="B745" s="188" t="s">
        <v>213</v>
      </c>
      <c r="C745" s="189" t="s">
        <v>213</v>
      </c>
      <c r="D745" s="189" t="s">
        <v>214</v>
      </c>
      <c r="E745" s="189" t="s">
        <v>263</v>
      </c>
      <c r="F745" s="189" t="s">
        <v>240</v>
      </c>
      <c r="G745" s="347" t="str">
        <f t="shared" si="113"/>
        <v>3.3.90.92.37</v>
      </c>
      <c r="H745" s="61" t="s">
        <v>722</v>
      </c>
      <c r="I745" s="202" t="str">
        <f t="shared" si="121"/>
        <v>A</v>
      </c>
      <c r="J745" s="269">
        <f t="shared" si="120"/>
        <v>5</v>
      </c>
      <c r="K745" s="470" t="s">
        <v>61</v>
      </c>
      <c r="M745" s="69" t="str">
        <f t="shared" si="114"/>
        <v>3.3.90.92.37</v>
      </c>
      <c r="N745" s="69" t="str">
        <f t="shared" si="115"/>
        <v>33909237</v>
      </c>
      <c r="O745" s="69" t="b">
        <f t="shared" si="116"/>
        <v>1</v>
      </c>
      <c r="P745" s="186" t="str">
        <f t="shared" si="112"/>
        <v>33909237</v>
      </c>
      <c r="R745" s="407" t="str">
        <f t="shared" si="117"/>
        <v>A</v>
      </c>
      <c r="S745" s="2" t="b">
        <f t="shared" si="118"/>
        <v>1</v>
      </c>
      <c r="U745" s="69" t="str">
        <f t="shared" si="119"/>
        <v>3.3.90.92.37 - LOCAÇÃO DE MAO-DE-OBRA</v>
      </c>
    </row>
    <row r="746" spans="1:21" x14ac:dyDescent="0.25">
      <c r="B746" s="188" t="s">
        <v>213</v>
      </c>
      <c r="C746" s="189" t="s">
        <v>213</v>
      </c>
      <c r="D746" s="189" t="s">
        <v>214</v>
      </c>
      <c r="E746" s="189" t="s">
        <v>263</v>
      </c>
      <c r="F746" s="189" t="s">
        <v>232</v>
      </c>
      <c r="G746" s="347" t="str">
        <f t="shared" si="113"/>
        <v>3.3.90.92.38</v>
      </c>
      <c r="H746" s="61" t="s">
        <v>162</v>
      </c>
      <c r="I746" s="202" t="str">
        <f t="shared" si="121"/>
        <v>A</v>
      </c>
      <c r="J746" s="269">
        <f t="shared" si="120"/>
        <v>5</v>
      </c>
      <c r="K746" s="470" t="s">
        <v>61</v>
      </c>
      <c r="M746" s="69" t="str">
        <f t="shared" si="114"/>
        <v>3.3.90.92.38</v>
      </c>
      <c r="N746" s="69" t="str">
        <f t="shared" si="115"/>
        <v>33909238</v>
      </c>
      <c r="O746" s="69" t="b">
        <f t="shared" si="116"/>
        <v>1</v>
      </c>
      <c r="P746" s="186" t="str">
        <f t="shared" si="112"/>
        <v>33909238</v>
      </c>
      <c r="R746" s="407" t="str">
        <f t="shared" si="117"/>
        <v>A</v>
      </c>
      <c r="S746" s="2" t="b">
        <f t="shared" si="118"/>
        <v>1</v>
      </c>
      <c r="U746" s="69" t="str">
        <f t="shared" si="119"/>
        <v>3.3.90.92.38 - ARRENDAMENTO MERCANTIL</v>
      </c>
    </row>
    <row r="747" spans="1:21" x14ac:dyDescent="0.25">
      <c r="B747" s="188" t="s">
        <v>213</v>
      </c>
      <c r="C747" s="189" t="s">
        <v>213</v>
      </c>
      <c r="D747" s="189" t="s">
        <v>214</v>
      </c>
      <c r="E747" s="189" t="s">
        <v>263</v>
      </c>
      <c r="F747" s="189" t="s">
        <v>262</v>
      </c>
      <c r="G747" s="347" t="str">
        <f t="shared" si="113"/>
        <v>3.3.90.92.39</v>
      </c>
      <c r="H747" s="61" t="s">
        <v>723</v>
      </c>
      <c r="I747" s="202" t="str">
        <f t="shared" si="121"/>
        <v>A</v>
      </c>
      <c r="J747" s="269">
        <f t="shared" si="120"/>
        <v>5</v>
      </c>
      <c r="K747" s="470" t="s">
        <v>61</v>
      </c>
      <c r="M747" s="69" t="str">
        <f t="shared" si="114"/>
        <v>3.3.90.92.39</v>
      </c>
      <c r="N747" s="69" t="str">
        <f t="shared" si="115"/>
        <v>33909239</v>
      </c>
      <c r="O747" s="69" t="b">
        <f t="shared" si="116"/>
        <v>1</v>
      </c>
      <c r="P747" s="186" t="str">
        <f t="shared" si="112"/>
        <v>33909239</v>
      </c>
      <c r="R747" s="407" t="str">
        <f t="shared" si="117"/>
        <v>A</v>
      </c>
      <c r="S747" s="2" t="b">
        <f t="shared" si="118"/>
        <v>1</v>
      </c>
      <c r="U747" s="69" t="str">
        <f t="shared" si="119"/>
        <v>3.3.90.92.39 - OUTROS SERVIÇOS DE TERCEIROS - PJ</v>
      </c>
    </row>
    <row r="748" spans="1:21" s="69" customFormat="1" x14ac:dyDescent="0.25">
      <c r="A748" s="157"/>
      <c r="B748" s="136">
        <v>3</v>
      </c>
      <c r="C748" s="94" t="s">
        <v>213</v>
      </c>
      <c r="D748" s="94" t="s">
        <v>214</v>
      </c>
      <c r="E748" s="94" t="s">
        <v>263</v>
      </c>
      <c r="F748" s="94" t="s">
        <v>231</v>
      </c>
      <c r="G748" s="347" t="str">
        <f t="shared" si="113"/>
        <v>3.3.90.92.40</v>
      </c>
      <c r="H748" s="61" t="s">
        <v>183</v>
      </c>
      <c r="I748" s="202" t="str">
        <f t="shared" si="121"/>
        <v>A</v>
      </c>
      <c r="J748" s="269">
        <f t="shared" si="120"/>
        <v>5</v>
      </c>
      <c r="K748" s="470" t="s">
        <v>61</v>
      </c>
      <c r="M748" s="69" t="str">
        <f t="shared" si="114"/>
        <v>3.3.90.92.40</v>
      </c>
      <c r="N748" s="69" t="str">
        <f t="shared" si="115"/>
        <v>33909240</v>
      </c>
      <c r="O748" s="69" t="b">
        <f t="shared" si="116"/>
        <v>1</v>
      </c>
      <c r="P748" s="186" t="str">
        <f t="shared" si="112"/>
        <v>33909240</v>
      </c>
      <c r="R748" s="407" t="str">
        <f t="shared" si="117"/>
        <v>A</v>
      </c>
      <c r="S748" s="69" t="b">
        <f t="shared" si="118"/>
        <v>1</v>
      </c>
      <c r="U748" s="69" t="str">
        <f t="shared" si="119"/>
        <v>3.3.90.92.40 - SERVIÇOS DE TECNOLOGIA DA INFORMAÇÃO E COMUNICAÇÃO - PJ</v>
      </c>
    </row>
    <row r="749" spans="1:21" x14ac:dyDescent="0.25">
      <c r="B749" s="188" t="s">
        <v>213</v>
      </c>
      <c r="C749" s="189" t="s">
        <v>213</v>
      </c>
      <c r="D749" s="189" t="s">
        <v>214</v>
      </c>
      <c r="E749" s="189" t="s">
        <v>263</v>
      </c>
      <c r="F749" s="189" t="s">
        <v>245</v>
      </c>
      <c r="G749" s="347" t="str">
        <f t="shared" si="113"/>
        <v>3.3.90.92.45</v>
      </c>
      <c r="H749" s="61" t="s">
        <v>724</v>
      </c>
      <c r="I749" s="202" t="str">
        <f t="shared" si="121"/>
        <v>A</v>
      </c>
      <c r="J749" s="269">
        <f t="shared" si="120"/>
        <v>5</v>
      </c>
      <c r="K749" s="470" t="s">
        <v>61</v>
      </c>
      <c r="M749" s="69" t="str">
        <f t="shared" si="114"/>
        <v>3.3.90.92.45</v>
      </c>
      <c r="N749" s="69" t="str">
        <f t="shared" si="115"/>
        <v>33909245</v>
      </c>
      <c r="O749" s="69" t="b">
        <f t="shared" si="116"/>
        <v>1</v>
      </c>
      <c r="P749" s="186" t="str">
        <f t="shared" si="112"/>
        <v>33909245</v>
      </c>
      <c r="R749" s="407" t="str">
        <f t="shared" si="117"/>
        <v>A</v>
      </c>
      <c r="S749" s="2" t="b">
        <f t="shared" si="118"/>
        <v>1</v>
      </c>
      <c r="U749" s="69" t="str">
        <f t="shared" si="119"/>
        <v>3.3.90.92.45 - SUBVENCÕES ECONOMICAS</v>
      </c>
    </row>
    <row r="750" spans="1:21" x14ac:dyDescent="0.25">
      <c r="B750" s="188" t="s">
        <v>213</v>
      </c>
      <c r="C750" s="189" t="s">
        <v>213</v>
      </c>
      <c r="D750" s="189" t="s">
        <v>214</v>
      </c>
      <c r="E750" s="189" t="s">
        <v>263</v>
      </c>
      <c r="F750" s="189" t="s">
        <v>246</v>
      </c>
      <c r="G750" s="347" t="str">
        <f t="shared" si="113"/>
        <v>3.3.90.92.46</v>
      </c>
      <c r="H750" s="61" t="s">
        <v>725</v>
      </c>
      <c r="I750" s="202" t="str">
        <f t="shared" si="121"/>
        <v>A</v>
      </c>
      <c r="J750" s="269">
        <f t="shared" si="120"/>
        <v>5</v>
      </c>
      <c r="K750" s="470" t="s">
        <v>61</v>
      </c>
      <c r="M750" s="69" t="str">
        <f t="shared" si="114"/>
        <v>3.3.90.92.46</v>
      </c>
      <c r="N750" s="69" t="str">
        <f t="shared" si="115"/>
        <v>33909246</v>
      </c>
      <c r="O750" s="69" t="b">
        <f t="shared" si="116"/>
        <v>1</v>
      </c>
      <c r="P750" s="186" t="str">
        <f t="shared" si="112"/>
        <v>33909246</v>
      </c>
      <c r="R750" s="407" t="str">
        <f t="shared" si="117"/>
        <v>A</v>
      </c>
      <c r="S750" s="2" t="b">
        <f t="shared" si="118"/>
        <v>1</v>
      </c>
      <c r="U750" s="69" t="str">
        <f t="shared" si="119"/>
        <v>3.3.90.92.46 - AUXILIO-ALIMENTAÇÃO</v>
      </c>
    </row>
    <row r="751" spans="1:21" x14ac:dyDescent="0.25">
      <c r="B751" s="188" t="s">
        <v>213</v>
      </c>
      <c r="C751" s="189" t="s">
        <v>213</v>
      </c>
      <c r="D751" s="189" t="s">
        <v>214</v>
      </c>
      <c r="E751" s="189" t="s">
        <v>263</v>
      </c>
      <c r="F751" s="189" t="s">
        <v>247</v>
      </c>
      <c r="G751" s="347" t="str">
        <f t="shared" si="113"/>
        <v>3.3.90.92.47</v>
      </c>
      <c r="H751" s="61" t="s">
        <v>726</v>
      </c>
      <c r="I751" s="202" t="str">
        <f t="shared" si="121"/>
        <v>A</v>
      </c>
      <c r="J751" s="269">
        <f t="shared" si="120"/>
        <v>5</v>
      </c>
      <c r="K751" s="470" t="s">
        <v>61</v>
      </c>
      <c r="M751" s="69" t="str">
        <f t="shared" si="114"/>
        <v>3.3.90.92.47</v>
      </c>
      <c r="N751" s="69" t="str">
        <f t="shared" si="115"/>
        <v>33909247</v>
      </c>
      <c r="O751" s="69" t="b">
        <f t="shared" si="116"/>
        <v>1</v>
      </c>
      <c r="P751" s="186" t="str">
        <f t="shared" si="112"/>
        <v>33909247</v>
      </c>
      <c r="R751" s="407" t="str">
        <f t="shared" si="117"/>
        <v>A</v>
      </c>
      <c r="S751" s="2" t="b">
        <f t="shared" si="118"/>
        <v>1</v>
      </c>
      <c r="U751" s="69" t="str">
        <f t="shared" si="119"/>
        <v>3.3.90.92.47 - OBRIGAÇÕES TRIBUTARIAS E CONTRIBUTIVAS</v>
      </c>
    </row>
    <row r="752" spans="1:21" x14ac:dyDescent="0.25">
      <c r="B752" s="188" t="s">
        <v>213</v>
      </c>
      <c r="C752" s="189" t="s">
        <v>213</v>
      </c>
      <c r="D752" s="189" t="s">
        <v>214</v>
      </c>
      <c r="E752" s="189" t="s">
        <v>263</v>
      </c>
      <c r="F752" s="189" t="s">
        <v>248</v>
      </c>
      <c r="G752" s="347" t="str">
        <f t="shared" si="113"/>
        <v>3.3.90.92.48</v>
      </c>
      <c r="H752" s="61" t="s">
        <v>176</v>
      </c>
      <c r="I752" s="202" t="str">
        <f t="shared" si="121"/>
        <v>A</v>
      </c>
      <c r="J752" s="269">
        <f t="shared" si="120"/>
        <v>5</v>
      </c>
      <c r="K752" s="470" t="s">
        <v>61</v>
      </c>
      <c r="M752" s="69" t="str">
        <f t="shared" si="114"/>
        <v>3.3.90.92.48</v>
      </c>
      <c r="N752" s="69" t="str">
        <f t="shared" si="115"/>
        <v>33909248</v>
      </c>
      <c r="O752" s="69" t="b">
        <f t="shared" si="116"/>
        <v>1</v>
      </c>
      <c r="P752" s="186" t="str">
        <f t="shared" ref="P752:P815" si="122">TRIM(SUBSTITUTE(TEXT(G752,"00000000"),".",""))</f>
        <v>33909248</v>
      </c>
      <c r="R752" s="407" t="str">
        <f t="shared" si="117"/>
        <v>A</v>
      </c>
      <c r="S752" s="2" t="b">
        <f t="shared" si="118"/>
        <v>1</v>
      </c>
      <c r="U752" s="69" t="str">
        <f t="shared" si="119"/>
        <v>3.3.90.92.48 - OUTROS AUXÍLIOS FINANCEIROS A PESSOA FÍSICA</v>
      </c>
    </row>
    <row r="753" spans="1:21" x14ac:dyDescent="0.25">
      <c r="B753" s="188" t="s">
        <v>213</v>
      </c>
      <c r="C753" s="189" t="s">
        <v>213</v>
      </c>
      <c r="D753" s="189" t="s">
        <v>214</v>
      </c>
      <c r="E753" s="189" t="s">
        <v>263</v>
      </c>
      <c r="F753" s="189" t="s">
        <v>249</v>
      </c>
      <c r="G753" s="347" t="str">
        <f t="shared" si="113"/>
        <v>3.3.90.92.49</v>
      </c>
      <c r="H753" s="61" t="s">
        <v>177</v>
      </c>
      <c r="I753" s="202" t="str">
        <f t="shared" si="121"/>
        <v>A</v>
      </c>
      <c r="J753" s="269">
        <f t="shared" si="120"/>
        <v>5</v>
      </c>
      <c r="K753" s="470" t="s">
        <v>61</v>
      </c>
      <c r="M753" s="69" t="str">
        <f t="shared" si="114"/>
        <v>3.3.90.92.49</v>
      </c>
      <c r="N753" s="69" t="str">
        <f t="shared" si="115"/>
        <v>33909249</v>
      </c>
      <c r="O753" s="69" t="b">
        <f t="shared" si="116"/>
        <v>1</v>
      </c>
      <c r="P753" s="186" t="str">
        <f t="shared" si="122"/>
        <v>33909249</v>
      </c>
      <c r="R753" s="407" t="str">
        <f t="shared" si="117"/>
        <v>A</v>
      </c>
      <c r="S753" s="2" t="b">
        <f t="shared" si="118"/>
        <v>1</v>
      </c>
      <c r="U753" s="69" t="str">
        <f t="shared" si="119"/>
        <v>3.3.90.92.49 - AUXILIO-TRANPORTE</v>
      </c>
    </row>
    <row r="754" spans="1:21" x14ac:dyDescent="0.25">
      <c r="B754" s="188" t="s">
        <v>213</v>
      </c>
      <c r="C754" s="189" t="s">
        <v>213</v>
      </c>
      <c r="D754" s="189" t="s">
        <v>214</v>
      </c>
      <c r="E754" s="189" t="s">
        <v>263</v>
      </c>
      <c r="F754" s="189" t="s">
        <v>235</v>
      </c>
      <c r="G754" s="347" t="str">
        <f t="shared" si="113"/>
        <v>3.3.90.92.50</v>
      </c>
      <c r="H754" s="61" t="s">
        <v>38</v>
      </c>
      <c r="I754" s="202" t="str">
        <f t="shared" si="121"/>
        <v>A</v>
      </c>
      <c r="J754" s="269">
        <f t="shared" si="120"/>
        <v>5</v>
      </c>
      <c r="K754" s="470" t="s">
        <v>61</v>
      </c>
      <c r="M754" s="69" t="str">
        <f t="shared" si="114"/>
        <v>3.3.90.92.50</v>
      </c>
      <c r="N754" s="69" t="str">
        <f t="shared" si="115"/>
        <v>33909250</v>
      </c>
      <c r="O754" s="69" t="b">
        <f t="shared" si="116"/>
        <v>1</v>
      </c>
      <c r="P754" s="186" t="str">
        <f t="shared" si="122"/>
        <v>33909250</v>
      </c>
      <c r="R754" s="407" t="str">
        <f t="shared" si="117"/>
        <v>A</v>
      </c>
      <c r="S754" s="2" t="b">
        <f t="shared" si="118"/>
        <v>1</v>
      </c>
      <c r="U754" s="69" t="str">
        <f t="shared" si="119"/>
        <v>3.3.90.92.50 - MULTAS E JUROS</v>
      </c>
    </row>
    <row r="755" spans="1:21" x14ac:dyDescent="0.25">
      <c r="B755" s="188" t="s">
        <v>213</v>
      </c>
      <c r="C755" s="189" t="s">
        <v>213</v>
      </c>
      <c r="D755" s="189" t="s">
        <v>214</v>
      </c>
      <c r="E755" s="189" t="s">
        <v>263</v>
      </c>
      <c r="F755" s="189" t="s">
        <v>273</v>
      </c>
      <c r="G755" s="347" t="str">
        <f t="shared" si="113"/>
        <v>3.3.90.92.53</v>
      </c>
      <c r="H755" s="61" t="s">
        <v>178</v>
      </c>
      <c r="I755" s="202" t="str">
        <f t="shared" si="121"/>
        <v>A</v>
      </c>
      <c r="J755" s="269">
        <f t="shared" si="120"/>
        <v>5</v>
      </c>
      <c r="K755" s="470" t="s">
        <v>61</v>
      </c>
      <c r="M755" s="69" t="str">
        <f t="shared" si="114"/>
        <v>3.3.90.92.53</v>
      </c>
      <c r="N755" s="69" t="str">
        <f t="shared" si="115"/>
        <v>33909253</v>
      </c>
      <c r="O755" s="69" t="b">
        <f t="shared" si="116"/>
        <v>1</v>
      </c>
      <c r="P755" s="186" t="str">
        <f t="shared" si="122"/>
        <v>33909253</v>
      </c>
      <c r="R755" s="407" t="str">
        <f t="shared" si="117"/>
        <v>A</v>
      </c>
      <c r="S755" s="2" t="b">
        <f t="shared" si="118"/>
        <v>1</v>
      </c>
      <c r="U755" s="69" t="str">
        <f t="shared" si="119"/>
        <v>3.3.90.92.53 - APOSENTADORIAS DO RGPS - AREA RURAL</v>
      </c>
    </row>
    <row r="756" spans="1:21" x14ac:dyDescent="0.25">
      <c r="B756" s="188" t="s">
        <v>213</v>
      </c>
      <c r="C756" s="189" t="s">
        <v>213</v>
      </c>
      <c r="D756" s="189" t="s">
        <v>214</v>
      </c>
      <c r="E756" s="189" t="s">
        <v>263</v>
      </c>
      <c r="F756" s="189" t="s">
        <v>274</v>
      </c>
      <c r="G756" s="347" t="str">
        <f t="shared" si="113"/>
        <v>3.3.90.92.54</v>
      </c>
      <c r="H756" s="61" t="s">
        <v>179</v>
      </c>
      <c r="I756" s="202" t="str">
        <f t="shared" si="121"/>
        <v>A</v>
      </c>
      <c r="J756" s="269">
        <f t="shared" si="120"/>
        <v>5</v>
      </c>
      <c r="K756" s="470" t="s">
        <v>61</v>
      </c>
      <c r="M756" s="69" t="str">
        <f t="shared" si="114"/>
        <v>3.3.90.92.54</v>
      </c>
      <c r="N756" s="69" t="str">
        <f t="shared" si="115"/>
        <v>33909254</v>
      </c>
      <c r="O756" s="69" t="b">
        <f t="shared" si="116"/>
        <v>1</v>
      </c>
      <c r="P756" s="186" t="str">
        <f t="shared" si="122"/>
        <v>33909254</v>
      </c>
      <c r="R756" s="407" t="str">
        <f t="shared" si="117"/>
        <v>A</v>
      </c>
      <c r="S756" s="2" t="b">
        <f t="shared" si="118"/>
        <v>1</v>
      </c>
      <c r="U756" s="69" t="str">
        <f t="shared" si="119"/>
        <v>3.3.90.92.54 - APOSENTADORIAS DO RGPS - AREA URBANA</v>
      </c>
    </row>
    <row r="757" spans="1:21" x14ac:dyDescent="0.25">
      <c r="B757" s="188" t="s">
        <v>213</v>
      </c>
      <c r="C757" s="189" t="s">
        <v>213</v>
      </c>
      <c r="D757" s="189" t="s">
        <v>214</v>
      </c>
      <c r="E757" s="189" t="s">
        <v>263</v>
      </c>
      <c r="F757" s="189" t="s">
        <v>275</v>
      </c>
      <c r="G757" s="347" t="str">
        <f t="shared" si="113"/>
        <v>3.3.90.92.56</v>
      </c>
      <c r="H757" s="61" t="s">
        <v>727</v>
      </c>
      <c r="I757" s="202" t="str">
        <f t="shared" si="121"/>
        <v>A</v>
      </c>
      <c r="J757" s="269">
        <f t="shared" si="120"/>
        <v>5</v>
      </c>
      <c r="K757" s="470" t="s">
        <v>61</v>
      </c>
      <c r="M757" s="69" t="str">
        <f t="shared" si="114"/>
        <v>3.3.90.92.56</v>
      </c>
      <c r="N757" s="69" t="str">
        <f t="shared" si="115"/>
        <v>33909256</v>
      </c>
      <c r="O757" s="69" t="b">
        <f t="shared" si="116"/>
        <v>1</v>
      </c>
      <c r="P757" s="186" t="str">
        <f t="shared" si="122"/>
        <v>33909256</v>
      </c>
      <c r="R757" s="407" t="str">
        <f t="shared" si="117"/>
        <v>A</v>
      </c>
      <c r="S757" s="2" t="b">
        <f t="shared" si="118"/>
        <v>1</v>
      </c>
      <c r="U757" s="69" t="str">
        <f t="shared" si="119"/>
        <v>3.3.90.92.56 - PENSÕES DO RGPS - AREA URBANA</v>
      </c>
    </row>
    <row r="758" spans="1:21" x14ac:dyDescent="0.25">
      <c r="B758" s="188" t="s">
        <v>213</v>
      </c>
      <c r="C758" s="189" t="s">
        <v>213</v>
      </c>
      <c r="D758" s="189" t="s">
        <v>214</v>
      </c>
      <c r="E758" s="189" t="s">
        <v>263</v>
      </c>
      <c r="F758" s="189" t="s">
        <v>308</v>
      </c>
      <c r="G758" s="347" t="str">
        <f t="shared" si="113"/>
        <v>3.3.90.92.57</v>
      </c>
      <c r="H758" s="61" t="s">
        <v>728</v>
      </c>
      <c r="I758" s="202" t="str">
        <f t="shared" si="121"/>
        <v>A</v>
      </c>
      <c r="J758" s="269">
        <f t="shared" si="120"/>
        <v>5</v>
      </c>
      <c r="K758" s="470" t="s">
        <v>61</v>
      </c>
      <c r="M758" s="69" t="str">
        <f t="shared" si="114"/>
        <v>3.3.90.92.57</v>
      </c>
      <c r="N758" s="69" t="str">
        <f t="shared" si="115"/>
        <v>33909257</v>
      </c>
      <c r="O758" s="69" t="b">
        <f t="shared" si="116"/>
        <v>1</v>
      </c>
      <c r="P758" s="186" t="str">
        <f t="shared" si="122"/>
        <v>33909257</v>
      </c>
      <c r="R758" s="407" t="str">
        <f t="shared" si="117"/>
        <v>A</v>
      </c>
      <c r="S758" s="2" t="b">
        <f t="shared" si="118"/>
        <v>1</v>
      </c>
      <c r="U758" s="69" t="str">
        <f t="shared" si="119"/>
        <v>3.3.90.92.57 - OUTROS BENEFÍCIOS DO RGPS - AREA RURAL</v>
      </c>
    </row>
    <row r="759" spans="1:21" x14ac:dyDescent="0.25">
      <c r="B759" s="188" t="s">
        <v>213</v>
      </c>
      <c r="C759" s="189" t="s">
        <v>213</v>
      </c>
      <c r="D759" s="189" t="s">
        <v>214</v>
      </c>
      <c r="E759" s="189" t="s">
        <v>263</v>
      </c>
      <c r="F759" s="189" t="s">
        <v>276</v>
      </c>
      <c r="G759" s="347" t="str">
        <f t="shared" si="113"/>
        <v>3.3.90.92.58</v>
      </c>
      <c r="H759" s="61" t="s">
        <v>729</v>
      </c>
      <c r="I759" s="202" t="str">
        <f t="shared" si="121"/>
        <v>A</v>
      </c>
      <c r="J759" s="269">
        <f t="shared" si="120"/>
        <v>5</v>
      </c>
      <c r="K759" s="470" t="s">
        <v>61</v>
      </c>
      <c r="M759" s="69" t="str">
        <f t="shared" si="114"/>
        <v>3.3.90.92.58</v>
      </c>
      <c r="N759" s="69" t="str">
        <f t="shared" si="115"/>
        <v>33909258</v>
      </c>
      <c r="O759" s="69" t="b">
        <f t="shared" si="116"/>
        <v>1</v>
      </c>
      <c r="P759" s="186" t="str">
        <f t="shared" si="122"/>
        <v>33909258</v>
      </c>
      <c r="R759" s="407" t="str">
        <f t="shared" si="117"/>
        <v>A</v>
      </c>
      <c r="S759" s="2" t="b">
        <f t="shared" si="118"/>
        <v>1</v>
      </c>
      <c r="U759" s="69" t="str">
        <f t="shared" si="119"/>
        <v>3.3.90.92.58 - OUTROS BENEFÍCIOS DO RGPS - AREA URBANA</v>
      </c>
    </row>
    <row r="760" spans="1:21" x14ac:dyDescent="0.25">
      <c r="B760" s="188" t="s">
        <v>213</v>
      </c>
      <c r="C760" s="189" t="s">
        <v>213</v>
      </c>
      <c r="D760" s="189" t="s">
        <v>214</v>
      </c>
      <c r="E760" s="189" t="s">
        <v>263</v>
      </c>
      <c r="F760" s="189" t="s">
        <v>277</v>
      </c>
      <c r="G760" s="347" t="str">
        <f t="shared" si="113"/>
        <v>3.3.90.92.59</v>
      </c>
      <c r="H760" s="61" t="s">
        <v>93</v>
      </c>
      <c r="I760" s="202" t="str">
        <f t="shared" si="121"/>
        <v>A</v>
      </c>
      <c r="J760" s="269">
        <f t="shared" si="120"/>
        <v>5</v>
      </c>
      <c r="K760" s="470" t="s">
        <v>61</v>
      </c>
      <c r="M760" s="69" t="str">
        <f t="shared" si="114"/>
        <v>3.3.90.92.59</v>
      </c>
      <c r="N760" s="69" t="str">
        <f t="shared" si="115"/>
        <v>33909259</v>
      </c>
      <c r="O760" s="69" t="b">
        <f t="shared" si="116"/>
        <v>1</v>
      </c>
      <c r="P760" s="186" t="str">
        <f t="shared" si="122"/>
        <v>33909259</v>
      </c>
      <c r="R760" s="407" t="str">
        <f t="shared" si="117"/>
        <v>A</v>
      </c>
      <c r="S760" s="2" t="b">
        <f t="shared" si="118"/>
        <v>1</v>
      </c>
      <c r="U760" s="69" t="str">
        <f t="shared" si="119"/>
        <v>3.3.90.92.59 - PENSÕES ESPECIAIS</v>
      </c>
    </row>
    <row r="761" spans="1:21" x14ac:dyDescent="0.25">
      <c r="B761" s="188" t="s">
        <v>213</v>
      </c>
      <c r="C761" s="189" t="s">
        <v>213</v>
      </c>
      <c r="D761" s="189" t="s">
        <v>214</v>
      </c>
      <c r="E761" s="189" t="s">
        <v>263</v>
      </c>
      <c r="F761" s="189" t="s">
        <v>284</v>
      </c>
      <c r="G761" s="347" t="str">
        <f t="shared" si="113"/>
        <v>3.3.90.92.67</v>
      </c>
      <c r="H761" s="61" t="s">
        <v>180</v>
      </c>
      <c r="I761" s="202" t="str">
        <f t="shared" si="121"/>
        <v>A</v>
      </c>
      <c r="J761" s="269">
        <f t="shared" si="120"/>
        <v>5</v>
      </c>
      <c r="K761" s="470" t="s">
        <v>61</v>
      </c>
      <c r="M761" s="69" t="str">
        <f t="shared" si="114"/>
        <v>3.3.90.92.67</v>
      </c>
      <c r="N761" s="69" t="str">
        <f t="shared" si="115"/>
        <v>33909267</v>
      </c>
      <c r="O761" s="69" t="b">
        <f t="shared" si="116"/>
        <v>1</v>
      </c>
      <c r="P761" s="186" t="str">
        <f t="shared" si="122"/>
        <v>33909267</v>
      </c>
      <c r="R761" s="407" t="str">
        <f t="shared" si="117"/>
        <v>A</v>
      </c>
      <c r="S761" s="2" t="b">
        <f t="shared" si="118"/>
        <v>1</v>
      </c>
      <c r="U761" s="69" t="str">
        <f t="shared" si="119"/>
        <v>3.3.90.92.67 - DEPOSITOS COMPULSORIOS</v>
      </c>
    </row>
    <row r="762" spans="1:21" x14ac:dyDescent="0.25">
      <c r="B762" s="188" t="s">
        <v>213</v>
      </c>
      <c r="C762" s="189" t="s">
        <v>213</v>
      </c>
      <c r="D762" s="189" t="s">
        <v>214</v>
      </c>
      <c r="E762" s="189" t="s">
        <v>263</v>
      </c>
      <c r="F762" s="189" t="s">
        <v>317</v>
      </c>
      <c r="G762" s="347" t="str">
        <f t="shared" si="113"/>
        <v>3.3.90.92.91</v>
      </c>
      <c r="H762" s="61" t="s">
        <v>85</v>
      </c>
      <c r="I762" s="202" t="str">
        <f t="shared" si="121"/>
        <v>A</v>
      </c>
      <c r="J762" s="269">
        <f t="shared" si="120"/>
        <v>5</v>
      </c>
      <c r="K762" s="470" t="s">
        <v>61</v>
      </c>
      <c r="M762" s="69" t="str">
        <f t="shared" si="114"/>
        <v>3.3.90.92.91</v>
      </c>
      <c r="N762" s="69" t="str">
        <f t="shared" si="115"/>
        <v>33909291</v>
      </c>
      <c r="O762" s="69" t="b">
        <f t="shared" si="116"/>
        <v>1</v>
      </c>
      <c r="P762" s="186" t="str">
        <f t="shared" si="122"/>
        <v>33909291</v>
      </c>
      <c r="R762" s="407" t="str">
        <f t="shared" si="117"/>
        <v>A</v>
      </c>
      <c r="S762" s="2" t="b">
        <f t="shared" si="118"/>
        <v>1</v>
      </c>
      <c r="U762" s="69" t="str">
        <f t="shared" si="119"/>
        <v>3.3.90.92.91 - SENTENÇAS JUDICIAIS</v>
      </c>
    </row>
    <row r="763" spans="1:21" x14ac:dyDescent="0.25">
      <c r="B763" s="188" t="s">
        <v>213</v>
      </c>
      <c r="C763" s="189" t="s">
        <v>213</v>
      </c>
      <c r="D763" s="189" t="s">
        <v>214</v>
      </c>
      <c r="E763" s="189" t="s">
        <v>263</v>
      </c>
      <c r="F763" s="189" t="s">
        <v>263</v>
      </c>
      <c r="G763" s="347" t="str">
        <f t="shared" si="113"/>
        <v>3.3.90.92.92</v>
      </c>
      <c r="H763" s="61" t="s">
        <v>3</v>
      </c>
      <c r="I763" s="202" t="str">
        <f t="shared" si="121"/>
        <v>A</v>
      </c>
      <c r="J763" s="269">
        <f t="shared" si="120"/>
        <v>5</v>
      </c>
      <c r="K763" s="470" t="s">
        <v>61</v>
      </c>
      <c r="M763" s="69" t="str">
        <f t="shared" si="114"/>
        <v>3.3.90.92.92</v>
      </c>
      <c r="N763" s="69" t="str">
        <f t="shared" si="115"/>
        <v>33909292</v>
      </c>
      <c r="O763" s="69" t="b">
        <f t="shared" si="116"/>
        <v>1</v>
      </c>
      <c r="P763" s="186" t="str">
        <f t="shared" si="122"/>
        <v>33909292</v>
      </c>
      <c r="R763" s="407" t="str">
        <f t="shared" si="117"/>
        <v>A</v>
      </c>
      <c r="S763" s="2" t="b">
        <f t="shared" si="118"/>
        <v>1</v>
      </c>
      <c r="U763" s="69" t="str">
        <f t="shared" si="119"/>
        <v>3.3.90.92.92 - MATERIAL DE CONSUMO</v>
      </c>
    </row>
    <row r="764" spans="1:21" x14ac:dyDescent="0.25">
      <c r="B764" s="188" t="s">
        <v>213</v>
      </c>
      <c r="C764" s="189" t="s">
        <v>213</v>
      </c>
      <c r="D764" s="189" t="s">
        <v>214</v>
      </c>
      <c r="E764" s="189" t="s">
        <v>263</v>
      </c>
      <c r="F764" s="189" t="s">
        <v>302</v>
      </c>
      <c r="G764" s="347" t="str">
        <f t="shared" si="113"/>
        <v>3.3.90.92.93</v>
      </c>
      <c r="H764" s="61" t="s">
        <v>730</v>
      </c>
      <c r="I764" s="202" t="str">
        <f t="shared" si="121"/>
        <v>A</v>
      </c>
      <c r="J764" s="269">
        <f t="shared" si="120"/>
        <v>5</v>
      </c>
      <c r="K764" s="470" t="s">
        <v>61</v>
      </c>
      <c r="M764" s="69" t="str">
        <f t="shared" si="114"/>
        <v>3.3.90.92.93</v>
      </c>
      <c r="N764" s="69" t="str">
        <f t="shared" si="115"/>
        <v>33909293</v>
      </c>
      <c r="O764" s="69" t="b">
        <f t="shared" si="116"/>
        <v>1</v>
      </c>
      <c r="P764" s="186" t="str">
        <f t="shared" si="122"/>
        <v>33909293</v>
      </c>
      <c r="R764" s="407" t="str">
        <f t="shared" si="117"/>
        <v>A</v>
      </c>
      <c r="S764" s="2" t="b">
        <f t="shared" si="118"/>
        <v>1</v>
      </c>
      <c r="U764" s="69" t="str">
        <f t="shared" si="119"/>
        <v>3.3.90.92.93 - INDENIZAÇÕES E RESTITUICÕES</v>
      </c>
    </row>
    <row r="765" spans="1:21" x14ac:dyDescent="0.25">
      <c r="B765" s="188" t="s">
        <v>213</v>
      </c>
      <c r="C765" s="189" t="s">
        <v>213</v>
      </c>
      <c r="D765" s="189" t="s">
        <v>214</v>
      </c>
      <c r="E765" s="189" t="s">
        <v>263</v>
      </c>
      <c r="F765" s="189" t="s">
        <v>305</v>
      </c>
      <c r="G765" s="347" t="str">
        <f t="shared" si="113"/>
        <v>3.3.90.92.95</v>
      </c>
      <c r="H765" s="61" t="s">
        <v>731</v>
      </c>
      <c r="I765" s="202" t="str">
        <f t="shared" si="121"/>
        <v>A</v>
      </c>
      <c r="J765" s="269">
        <f t="shared" si="120"/>
        <v>5</v>
      </c>
      <c r="K765" s="470" t="s">
        <v>61</v>
      </c>
      <c r="M765" s="69" t="str">
        <f t="shared" si="114"/>
        <v>3.3.90.92.95</v>
      </c>
      <c r="N765" s="69" t="str">
        <f t="shared" si="115"/>
        <v>33909295</v>
      </c>
      <c r="O765" s="69" t="b">
        <f t="shared" si="116"/>
        <v>1</v>
      </c>
      <c r="P765" s="186" t="str">
        <f t="shared" si="122"/>
        <v>33909295</v>
      </c>
      <c r="R765" s="407" t="str">
        <f t="shared" si="117"/>
        <v>A</v>
      </c>
      <c r="S765" s="2" t="b">
        <f t="shared" si="118"/>
        <v>1</v>
      </c>
      <c r="U765" s="69" t="str">
        <f t="shared" si="119"/>
        <v>3.3.90.92.95 - VARIAÇÃO CAMBIAL NEGATIVA</v>
      </c>
    </row>
    <row r="766" spans="1:21" x14ac:dyDescent="0.25">
      <c r="B766" s="188" t="s">
        <v>213</v>
      </c>
      <c r="C766" s="189" t="s">
        <v>213</v>
      </c>
      <c r="D766" s="189" t="s">
        <v>214</v>
      </c>
      <c r="E766" s="189" t="s">
        <v>263</v>
      </c>
      <c r="F766" s="189" t="s">
        <v>306</v>
      </c>
      <c r="G766" s="347" t="str">
        <f t="shared" si="113"/>
        <v>3.3.90.92.96</v>
      </c>
      <c r="H766" s="61" t="s">
        <v>94</v>
      </c>
      <c r="I766" s="202" t="str">
        <f t="shared" si="121"/>
        <v>A</v>
      </c>
      <c r="J766" s="269">
        <f t="shared" si="120"/>
        <v>5</v>
      </c>
      <c r="K766" s="470" t="s">
        <v>61</v>
      </c>
      <c r="M766" s="69" t="str">
        <f t="shared" si="114"/>
        <v>3.3.90.92.96</v>
      </c>
      <c r="N766" s="69" t="str">
        <f t="shared" si="115"/>
        <v>33909296</v>
      </c>
      <c r="O766" s="69" t="b">
        <f t="shared" si="116"/>
        <v>1</v>
      </c>
      <c r="P766" s="186" t="str">
        <f t="shared" si="122"/>
        <v>33909296</v>
      </c>
      <c r="R766" s="407" t="str">
        <f t="shared" si="117"/>
        <v>A</v>
      </c>
      <c r="S766" s="2" t="b">
        <f t="shared" si="118"/>
        <v>1</v>
      </c>
      <c r="U766" s="69" t="str">
        <f t="shared" si="119"/>
        <v>3.3.90.92.96 - RESSARCIMENTO DE DESPESAS COM PESSOAL REQUISITADO</v>
      </c>
    </row>
    <row r="767" spans="1:21" x14ac:dyDescent="0.25">
      <c r="B767" s="188" t="s">
        <v>213</v>
      </c>
      <c r="C767" s="189" t="s">
        <v>213</v>
      </c>
      <c r="D767" s="189" t="s">
        <v>214</v>
      </c>
      <c r="E767" s="189" t="s">
        <v>263</v>
      </c>
      <c r="F767" s="189" t="s">
        <v>270</v>
      </c>
      <c r="G767" s="347" t="str">
        <f t="shared" si="113"/>
        <v>3.3.90.92.99</v>
      </c>
      <c r="H767" s="61" t="s">
        <v>96</v>
      </c>
      <c r="I767" s="202" t="str">
        <f t="shared" si="121"/>
        <v>A</v>
      </c>
      <c r="J767" s="269">
        <f t="shared" si="120"/>
        <v>5</v>
      </c>
      <c r="K767" s="470" t="s">
        <v>61</v>
      </c>
      <c r="M767" s="69" t="str">
        <f t="shared" si="114"/>
        <v>3.3.90.92.99</v>
      </c>
      <c r="N767" s="69" t="str">
        <f t="shared" si="115"/>
        <v>33909299</v>
      </c>
      <c r="O767" s="69" t="b">
        <f t="shared" si="116"/>
        <v>1</v>
      </c>
      <c r="P767" s="186" t="str">
        <f t="shared" si="122"/>
        <v>33909299</v>
      </c>
      <c r="R767" s="407" t="str">
        <f t="shared" si="117"/>
        <v>A</v>
      </c>
      <c r="S767" s="2" t="b">
        <f t="shared" si="118"/>
        <v>1</v>
      </c>
      <c r="U767" s="69" t="str">
        <f t="shared" si="119"/>
        <v>3.3.90.92.99 - OUTRAS DESPESAS DE EXERCICIOS ANTERIORES</v>
      </c>
    </row>
    <row r="768" spans="1:21" s="6" customFormat="1" x14ac:dyDescent="0.25">
      <c r="A768" s="158"/>
      <c r="B768" s="384" t="s">
        <v>213</v>
      </c>
      <c r="C768" s="322" t="s">
        <v>213</v>
      </c>
      <c r="D768" s="322" t="s">
        <v>214</v>
      </c>
      <c r="E768" s="322" t="s">
        <v>302</v>
      </c>
      <c r="F768" s="322" t="s">
        <v>264</v>
      </c>
      <c r="G768" s="346" t="str">
        <f t="shared" si="113"/>
        <v>3.3.90.93.00</v>
      </c>
      <c r="H768" s="56" t="s">
        <v>9</v>
      </c>
      <c r="I768" s="203" t="str">
        <f t="shared" si="121"/>
        <v>S</v>
      </c>
      <c r="J768" s="270">
        <f t="shared" si="120"/>
        <v>4</v>
      </c>
      <c r="K768" s="469" t="s">
        <v>60</v>
      </c>
      <c r="M768" s="69" t="str">
        <f t="shared" si="114"/>
        <v>3.3.90.93.00</v>
      </c>
      <c r="N768" s="69" t="str">
        <f t="shared" si="115"/>
        <v>33909300</v>
      </c>
      <c r="O768" s="69" t="b">
        <f t="shared" si="116"/>
        <v>1</v>
      </c>
      <c r="P768" s="186" t="str">
        <f t="shared" si="122"/>
        <v>33909300</v>
      </c>
      <c r="R768" s="409" t="str">
        <f t="shared" si="117"/>
        <v>S</v>
      </c>
      <c r="S768" s="6" t="b">
        <f t="shared" si="118"/>
        <v>1</v>
      </c>
      <c r="U768" s="69" t="str">
        <f t="shared" si="119"/>
        <v>3.3.90.93.00 - INDENIZAÇÕES E RESTITUIÇÕES</v>
      </c>
    </row>
    <row r="769" spans="1:21" x14ac:dyDescent="0.25">
      <c r="B769" s="188" t="s">
        <v>213</v>
      </c>
      <c r="C769" s="189" t="s">
        <v>213</v>
      </c>
      <c r="D769" s="189" t="s">
        <v>214</v>
      </c>
      <c r="E769" s="189" t="s">
        <v>302</v>
      </c>
      <c r="F769" s="189" t="s">
        <v>251</v>
      </c>
      <c r="G769" s="347" t="str">
        <f t="shared" si="113"/>
        <v>3.3.90.93.01</v>
      </c>
      <c r="H769" s="61" t="s">
        <v>732</v>
      </c>
      <c r="I769" s="202" t="str">
        <f t="shared" si="121"/>
        <v>A</v>
      </c>
      <c r="J769" s="269">
        <f t="shared" si="120"/>
        <v>5</v>
      </c>
      <c r="K769" s="470" t="s">
        <v>61</v>
      </c>
      <c r="M769" s="69" t="str">
        <f t="shared" si="114"/>
        <v>3.3.90.93.01</v>
      </c>
      <c r="N769" s="69" t="str">
        <f t="shared" si="115"/>
        <v>33909301</v>
      </c>
      <c r="O769" s="69" t="b">
        <f t="shared" si="116"/>
        <v>1</v>
      </c>
      <c r="P769" s="186" t="str">
        <f t="shared" si="122"/>
        <v>33909301</v>
      </c>
      <c r="R769" s="407" t="str">
        <f t="shared" si="117"/>
        <v>A</v>
      </c>
      <c r="S769" s="2" t="b">
        <f t="shared" si="118"/>
        <v>1</v>
      </c>
      <c r="U769" s="69" t="str">
        <f t="shared" si="119"/>
        <v>3.3.90.93.01 - INDENIZAÇÕES</v>
      </c>
    </row>
    <row r="770" spans="1:21" x14ac:dyDescent="0.25">
      <c r="B770" s="188" t="s">
        <v>213</v>
      </c>
      <c r="C770" s="189" t="s">
        <v>213</v>
      </c>
      <c r="D770" s="189" t="s">
        <v>214</v>
      </c>
      <c r="E770" s="189" t="s">
        <v>302</v>
      </c>
      <c r="F770" s="189" t="s">
        <v>216</v>
      </c>
      <c r="G770" s="347" t="str">
        <f t="shared" si="113"/>
        <v>3.3.90.93.02</v>
      </c>
      <c r="H770" s="61" t="s">
        <v>733</v>
      </c>
      <c r="I770" s="202" t="str">
        <f t="shared" si="121"/>
        <v>A</v>
      </c>
      <c r="J770" s="269">
        <f t="shared" si="120"/>
        <v>5</v>
      </c>
      <c r="K770" s="470" t="s">
        <v>61</v>
      </c>
      <c r="M770" s="69" t="str">
        <f t="shared" si="114"/>
        <v>3.3.90.93.02</v>
      </c>
      <c r="N770" s="69" t="str">
        <f t="shared" si="115"/>
        <v>33909302</v>
      </c>
      <c r="O770" s="69" t="b">
        <f t="shared" si="116"/>
        <v>1</v>
      </c>
      <c r="P770" s="186" t="str">
        <f t="shared" si="122"/>
        <v>33909302</v>
      </c>
      <c r="R770" s="407" t="str">
        <f t="shared" si="117"/>
        <v>A</v>
      </c>
      <c r="S770" s="2" t="b">
        <f t="shared" si="118"/>
        <v>1</v>
      </c>
      <c r="U770" s="69" t="str">
        <f t="shared" si="119"/>
        <v>3.3.90.93.02 - RESTITUICÕES</v>
      </c>
    </row>
    <row r="771" spans="1:21" x14ac:dyDescent="0.25">
      <c r="B771" s="188" t="s">
        <v>213</v>
      </c>
      <c r="C771" s="189" t="s">
        <v>213</v>
      </c>
      <c r="D771" s="189" t="s">
        <v>214</v>
      </c>
      <c r="E771" s="189" t="s">
        <v>302</v>
      </c>
      <c r="F771" s="189" t="s">
        <v>217</v>
      </c>
      <c r="G771" s="347" t="str">
        <f t="shared" si="113"/>
        <v>3.3.90.93.03</v>
      </c>
      <c r="H771" s="61" t="s">
        <v>181</v>
      </c>
      <c r="I771" s="202" t="str">
        <f t="shared" si="121"/>
        <v>A</v>
      </c>
      <c r="J771" s="269">
        <f t="shared" si="120"/>
        <v>5</v>
      </c>
      <c r="K771" s="470" t="s">
        <v>61</v>
      </c>
      <c r="M771" s="69" t="str">
        <f t="shared" si="114"/>
        <v>3.3.90.93.03</v>
      </c>
      <c r="N771" s="69" t="str">
        <f t="shared" si="115"/>
        <v>33909303</v>
      </c>
      <c r="O771" s="69" t="b">
        <f t="shared" si="116"/>
        <v>1</v>
      </c>
      <c r="P771" s="186" t="str">
        <f t="shared" si="122"/>
        <v>33909303</v>
      </c>
      <c r="R771" s="407" t="str">
        <f t="shared" si="117"/>
        <v>A</v>
      </c>
      <c r="S771" s="2" t="b">
        <f t="shared" si="118"/>
        <v>1</v>
      </c>
      <c r="U771" s="69" t="str">
        <f t="shared" si="119"/>
        <v>3.3.90.93.03 - AJUDA DE CUSTO</v>
      </c>
    </row>
    <row r="772" spans="1:21" x14ac:dyDescent="0.25">
      <c r="B772" s="188" t="s">
        <v>213</v>
      </c>
      <c r="C772" s="189" t="s">
        <v>213</v>
      </c>
      <c r="D772" s="189" t="s">
        <v>214</v>
      </c>
      <c r="E772" s="189" t="s">
        <v>302</v>
      </c>
      <c r="F772" s="189" t="s">
        <v>219</v>
      </c>
      <c r="G772" s="347" t="str">
        <f t="shared" si="113"/>
        <v>3.3.90.93.05</v>
      </c>
      <c r="H772" s="61" t="s">
        <v>734</v>
      </c>
      <c r="I772" s="202" t="str">
        <f t="shared" si="121"/>
        <v>A</v>
      </c>
      <c r="J772" s="269">
        <f t="shared" si="120"/>
        <v>5</v>
      </c>
      <c r="K772" s="470" t="s">
        <v>61</v>
      </c>
      <c r="M772" s="69" t="str">
        <f t="shared" si="114"/>
        <v>3.3.90.93.05</v>
      </c>
      <c r="N772" s="69" t="str">
        <f t="shared" si="115"/>
        <v>33909305</v>
      </c>
      <c r="O772" s="69" t="b">
        <f t="shared" si="116"/>
        <v>1</v>
      </c>
      <c r="P772" s="186" t="str">
        <f t="shared" si="122"/>
        <v>33909305</v>
      </c>
      <c r="R772" s="407" t="str">
        <f t="shared" si="117"/>
        <v>A</v>
      </c>
      <c r="S772" s="2" t="b">
        <f t="shared" si="118"/>
        <v>1</v>
      </c>
      <c r="U772" s="69" t="str">
        <f t="shared" si="119"/>
        <v>3.3.90.93.05 - INDENIZAÇÃO DE TRANSPORTE</v>
      </c>
    </row>
    <row r="773" spans="1:21" x14ac:dyDescent="0.25">
      <c r="B773" s="188" t="s">
        <v>213</v>
      </c>
      <c r="C773" s="189" t="s">
        <v>213</v>
      </c>
      <c r="D773" s="189" t="s">
        <v>214</v>
      </c>
      <c r="E773" s="189" t="s">
        <v>302</v>
      </c>
      <c r="F773" s="189" t="s">
        <v>221</v>
      </c>
      <c r="G773" s="347" t="str">
        <f t="shared" si="113"/>
        <v>3.3.90.93.07</v>
      </c>
      <c r="H773" s="61" t="s">
        <v>735</v>
      </c>
      <c r="I773" s="202" t="str">
        <f t="shared" si="121"/>
        <v>A</v>
      </c>
      <c r="J773" s="269">
        <f t="shared" si="120"/>
        <v>5</v>
      </c>
      <c r="K773" s="470" t="s">
        <v>61</v>
      </c>
      <c r="M773" s="69" t="str">
        <f t="shared" si="114"/>
        <v>3.3.90.93.07</v>
      </c>
      <c r="N773" s="69" t="str">
        <f t="shared" si="115"/>
        <v>33909307</v>
      </c>
      <c r="O773" s="69" t="b">
        <f t="shared" si="116"/>
        <v>1</v>
      </c>
      <c r="P773" s="186" t="str">
        <f t="shared" si="122"/>
        <v>33909307</v>
      </c>
      <c r="R773" s="407" t="str">
        <f t="shared" si="117"/>
        <v>A</v>
      </c>
      <c r="S773" s="2" t="b">
        <f t="shared" si="118"/>
        <v>1</v>
      </c>
      <c r="U773" s="69" t="str">
        <f t="shared" si="119"/>
        <v>3.3.90.93.07 - INDENIZAÇÃO DE MORADIA</v>
      </c>
    </row>
    <row r="774" spans="1:21" x14ac:dyDescent="0.25">
      <c r="B774" s="188" t="s">
        <v>213</v>
      </c>
      <c r="C774" s="189" t="s">
        <v>213</v>
      </c>
      <c r="D774" s="189" t="s">
        <v>214</v>
      </c>
      <c r="E774" s="189" t="s">
        <v>302</v>
      </c>
      <c r="F774" s="189" t="s">
        <v>222</v>
      </c>
      <c r="G774" s="347" t="str">
        <f t="shared" si="113"/>
        <v>3.3.90.93.08</v>
      </c>
      <c r="H774" s="61" t="s">
        <v>736</v>
      </c>
      <c r="I774" s="202" t="str">
        <f t="shared" si="121"/>
        <v>A</v>
      </c>
      <c r="J774" s="269">
        <f t="shared" si="120"/>
        <v>5</v>
      </c>
      <c r="K774" s="470" t="s">
        <v>61</v>
      </c>
      <c r="M774" s="69" t="str">
        <f t="shared" si="114"/>
        <v>3.3.90.93.08</v>
      </c>
      <c r="N774" s="69" t="str">
        <f t="shared" si="115"/>
        <v>33909308</v>
      </c>
      <c r="O774" s="69" t="b">
        <f t="shared" si="116"/>
        <v>1</v>
      </c>
      <c r="P774" s="186" t="str">
        <f t="shared" si="122"/>
        <v>33909308</v>
      </c>
      <c r="R774" s="407" t="str">
        <f t="shared" si="117"/>
        <v>A</v>
      </c>
      <c r="S774" s="2" t="b">
        <f t="shared" si="118"/>
        <v>1</v>
      </c>
      <c r="U774" s="69" t="str">
        <f t="shared" si="119"/>
        <v>3.3.90.93.08 - RESSARCIMENTO ASSISTENCIA MÉDICA/ODONTOLOGICA</v>
      </c>
    </row>
    <row r="775" spans="1:21" x14ac:dyDescent="0.25">
      <c r="B775" s="188" t="s">
        <v>213</v>
      </c>
      <c r="C775" s="189" t="s">
        <v>213</v>
      </c>
      <c r="D775" s="189" t="s">
        <v>214</v>
      </c>
      <c r="E775" s="189" t="s">
        <v>302</v>
      </c>
      <c r="F775" s="189" t="s">
        <v>254</v>
      </c>
      <c r="G775" s="347" t="str">
        <f t="shared" si="113"/>
        <v>3.3.90.93.14</v>
      </c>
      <c r="H775" s="61" t="s">
        <v>737</v>
      </c>
      <c r="I775" s="202" t="str">
        <f t="shared" si="121"/>
        <v>A</v>
      </c>
      <c r="J775" s="269">
        <f t="shared" si="120"/>
        <v>5</v>
      </c>
      <c r="K775" s="470" t="s">
        <v>61</v>
      </c>
      <c r="M775" s="69" t="str">
        <f t="shared" si="114"/>
        <v>3.3.90.93.14</v>
      </c>
      <c r="N775" s="69" t="str">
        <f t="shared" si="115"/>
        <v>33909314</v>
      </c>
      <c r="O775" s="69" t="b">
        <f t="shared" si="116"/>
        <v>1</v>
      </c>
      <c r="P775" s="186" t="str">
        <f t="shared" si="122"/>
        <v>33909314</v>
      </c>
      <c r="R775" s="407" t="str">
        <f t="shared" si="117"/>
        <v>A</v>
      </c>
      <c r="S775" s="2" t="b">
        <f t="shared" si="118"/>
        <v>1</v>
      </c>
      <c r="U775" s="69" t="str">
        <f t="shared" si="119"/>
        <v>3.3.90.93.14 - RESSARCIMENTO DE PASSAGENS E DESP.C/LOCOMOÇÃO</v>
      </c>
    </row>
    <row r="776" spans="1:21" x14ac:dyDescent="0.25">
      <c r="B776" s="188" t="s">
        <v>213</v>
      </c>
      <c r="C776" s="189" t="s">
        <v>213</v>
      </c>
      <c r="D776" s="189" t="s">
        <v>214</v>
      </c>
      <c r="E776" s="189" t="s">
        <v>302</v>
      </c>
      <c r="F776" s="189" t="s">
        <v>270</v>
      </c>
      <c r="G776" s="347" t="str">
        <f t="shared" si="113"/>
        <v>3.3.90.93.99</v>
      </c>
      <c r="H776" s="61" t="s">
        <v>738</v>
      </c>
      <c r="I776" s="202" t="str">
        <f t="shared" si="121"/>
        <v>A</v>
      </c>
      <c r="J776" s="269">
        <f t="shared" si="120"/>
        <v>5</v>
      </c>
      <c r="K776" s="470" t="s">
        <v>61</v>
      </c>
      <c r="M776" s="69" t="str">
        <f t="shared" si="114"/>
        <v>3.3.90.93.99</v>
      </c>
      <c r="N776" s="69" t="str">
        <f t="shared" si="115"/>
        <v>33909399</v>
      </c>
      <c r="O776" s="69" t="b">
        <f t="shared" si="116"/>
        <v>1</v>
      </c>
      <c r="P776" s="186" t="str">
        <f t="shared" si="122"/>
        <v>33909399</v>
      </c>
      <c r="R776" s="407" t="str">
        <f t="shared" si="117"/>
        <v>A</v>
      </c>
      <c r="S776" s="2" t="b">
        <f t="shared" si="118"/>
        <v>1</v>
      </c>
      <c r="U776" s="69" t="str">
        <f t="shared" si="119"/>
        <v>3.3.90.93.99 - OUTRAS INDENIZAÇÕES E RESTITUICÕES</v>
      </c>
    </row>
    <row r="777" spans="1:21" x14ac:dyDescent="0.25">
      <c r="B777" s="380" t="s">
        <v>213</v>
      </c>
      <c r="C777" s="318" t="s">
        <v>213</v>
      </c>
      <c r="D777" s="318" t="s">
        <v>214</v>
      </c>
      <c r="E777" s="318" t="s">
        <v>305</v>
      </c>
      <c r="F777" s="318" t="s">
        <v>264</v>
      </c>
      <c r="G777" s="341" t="str">
        <f t="shared" si="113"/>
        <v>3.3.90.95.00</v>
      </c>
      <c r="H777" s="46" t="s">
        <v>182</v>
      </c>
      <c r="I777" s="196" t="str">
        <f t="shared" si="121"/>
        <v>A</v>
      </c>
      <c r="J777" s="263">
        <f t="shared" si="120"/>
        <v>4</v>
      </c>
      <c r="K777" s="465" t="s">
        <v>53</v>
      </c>
      <c r="M777" s="69" t="str">
        <f t="shared" si="114"/>
        <v>3.3.90.95.00</v>
      </c>
      <c r="N777" s="69" t="str">
        <f t="shared" si="115"/>
        <v>33909500</v>
      </c>
      <c r="O777" s="69" t="b">
        <f t="shared" si="116"/>
        <v>1</v>
      </c>
      <c r="P777" s="186" t="str">
        <f t="shared" si="122"/>
        <v>33909500</v>
      </c>
      <c r="R777" s="407" t="str">
        <f t="shared" si="117"/>
        <v>A</v>
      </c>
      <c r="S777" s="2" t="b">
        <f t="shared" si="118"/>
        <v>1</v>
      </c>
      <c r="U777" s="69" t="str">
        <f t="shared" si="119"/>
        <v>3.3.90.95.00 - INDENIZAÇÃO PELA EXECUÇÃO DE TRABALHOS DE CAMPO</v>
      </c>
    </row>
    <row r="778" spans="1:21" x14ac:dyDescent="0.25">
      <c r="B778" s="380" t="s">
        <v>213</v>
      </c>
      <c r="C778" s="318" t="s">
        <v>213</v>
      </c>
      <c r="D778" s="318" t="s">
        <v>214</v>
      </c>
      <c r="E778" s="318" t="s">
        <v>306</v>
      </c>
      <c r="F778" s="318" t="s">
        <v>264</v>
      </c>
      <c r="G778" s="341" t="str">
        <f t="shared" si="113"/>
        <v>3.3.90.96.00</v>
      </c>
      <c r="H778" s="46" t="s">
        <v>98</v>
      </c>
      <c r="I778" s="196" t="str">
        <f t="shared" si="121"/>
        <v>A</v>
      </c>
      <c r="J778" s="263">
        <f t="shared" si="120"/>
        <v>4</v>
      </c>
      <c r="K778" s="465" t="s">
        <v>53</v>
      </c>
      <c r="M778" s="69" t="str">
        <f t="shared" si="114"/>
        <v>3.3.90.96.00</v>
      </c>
      <c r="N778" s="69" t="str">
        <f t="shared" si="115"/>
        <v>33909600</v>
      </c>
      <c r="O778" s="69" t="b">
        <f t="shared" si="116"/>
        <v>1</v>
      </c>
      <c r="P778" s="186" t="str">
        <f t="shared" si="122"/>
        <v>33909600</v>
      </c>
      <c r="R778" s="407" t="str">
        <f t="shared" si="117"/>
        <v>A</v>
      </c>
      <c r="S778" s="2" t="b">
        <f t="shared" si="118"/>
        <v>1</v>
      </c>
      <c r="U778" s="69" t="str">
        <f t="shared" si="119"/>
        <v>3.3.90.96.00 - RESSARCIMENTO DE DESPESAS DE PESSOAL REQUISITADO</v>
      </c>
    </row>
    <row r="779" spans="1:21" x14ac:dyDescent="0.25">
      <c r="B779" s="380" t="s">
        <v>213</v>
      </c>
      <c r="C779" s="318" t="s">
        <v>213</v>
      </c>
      <c r="D779" s="318" t="s">
        <v>214</v>
      </c>
      <c r="E779" s="318" t="s">
        <v>534</v>
      </c>
      <c r="F779" s="318" t="s">
        <v>264</v>
      </c>
      <c r="G779" s="341" t="str">
        <f t="shared" ref="G779:G842" si="123">B779&amp;"."&amp;C779&amp;"."&amp;D779&amp;"."&amp;E779&amp;"."&amp;F779</f>
        <v>3.3.90.98.00</v>
      </c>
      <c r="H779" s="162" t="s">
        <v>522</v>
      </c>
      <c r="I779" s="225" t="str">
        <f t="shared" si="121"/>
        <v>A</v>
      </c>
      <c r="J779" s="293">
        <f t="shared" si="120"/>
        <v>4</v>
      </c>
      <c r="K779" s="465" t="s">
        <v>53</v>
      </c>
      <c r="M779" s="69" t="str">
        <f t="shared" ref="M779:M842" si="124">B779&amp;"."&amp;C779&amp;"."&amp;D779&amp;"."&amp;E779&amp;"."&amp;F779</f>
        <v>3.3.90.98.00</v>
      </c>
      <c r="N779" s="69" t="str">
        <f t="shared" ref="N779:N842" si="125">SUBSTITUTE(M779,".","")</f>
        <v>33909800</v>
      </c>
      <c r="O779" s="69" t="b">
        <f t="shared" ref="O779:O842" si="126">N779=P779</f>
        <v>1</v>
      </c>
      <c r="P779" s="186" t="str">
        <f t="shared" si="122"/>
        <v>33909800</v>
      </c>
      <c r="R779" s="407" t="str">
        <f t="shared" ref="R779:R842" si="127">IF(IFERROR(SEARCH("Último",K779),0)&gt;0,"A","S")</f>
        <v>A</v>
      </c>
      <c r="S779" s="2" t="b">
        <f t="shared" ref="S779:S842" si="128">R779=I779</f>
        <v>1</v>
      </c>
      <c r="U779" s="69" t="str">
        <f t="shared" ref="U779:U842" si="129">G779&amp;" - "&amp;H779</f>
        <v>3.3.90.98.00 - DESPESA DO ORÇAMENTO DE INVESTIMENTO</v>
      </c>
    </row>
    <row r="780" spans="1:21" s="6" customFormat="1" ht="30" x14ac:dyDescent="0.25">
      <c r="A780" s="158"/>
      <c r="B780" s="149" t="s">
        <v>213</v>
      </c>
      <c r="C780" s="150" t="s">
        <v>213</v>
      </c>
      <c r="D780" s="150" t="s">
        <v>317</v>
      </c>
      <c r="E780" s="150" t="s">
        <v>264</v>
      </c>
      <c r="F780" s="150" t="s">
        <v>264</v>
      </c>
      <c r="G780" s="340" t="str">
        <f t="shared" si="123"/>
        <v>3.3.91.00.00</v>
      </c>
      <c r="H780" s="51" t="s">
        <v>633</v>
      </c>
      <c r="I780" s="194" t="str">
        <f t="shared" si="121"/>
        <v>S</v>
      </c>
      <c r="J780" s="261">
        <f t="shared" si="120"/>
        <v>3</v>
      </c>
      <c r="K780" s="137" t="s">
        <v>57</v>
      </c>
      <c r="M780" s="69" t="str">
        <f t="shared" si="124"/>
        <v>3.3.91.00.00</v>
      </c>
      <c r="N780" s="69" t="str">
        <f t="shared" si="125"/>
        <v>33910000</v>
      </c>
      <c r="O780" s="69" t="b">
        <f t="shared" si="126"/>
        <v>1</v>
      </c>
      <c r="P780" s="186" t="str">
        <f t="shared" si="122"/>
        <v>33910000</v>
      </c>
      <c r="R780" s="409" t="str">
        <f t="shared" si="127"/>
        <v>S</v>
      </c>
      <c r="S780" s="6" t="b">
        <f t="shared" si="128"/>
        <v>1</v>
      </c>
      <c r="U780" s="69" t="str">
        <f t="shared" si="129"/>
        <v>3.3.91.00.00 - APLICAÇÃO DIRETA DECORRENTE DE OPERAÇÃO ENTRE ÓRGÃOS, FUNDOS E ENTIDADES INTEGRANTES DOS ORÇAMENTOS FISCAL E DA SEGURIDADE SOCIAL</v>
      </c>
    </row>
    <row r="781" spans="1:21" s="6" customFormat="1" x14ac:dyDescent="0.25">
      <c r="A781" s="158"/>
      <c r="B781" s="384" t="s">
        <v>213</v>
      </c>
      <c r="C781" s="322" t="s">
        <v>213</v>
      </c>
      <c r="D781" s="322" t="s">
        <v>317</v>
      </c>
      <c r="E781" s="322" t="s">
        <v>218</v>
      </c>
      <c r="F781" s="322" t="s">
        <v>264</v>
      </c>
      <c r="G781" s="346" t="str">
        <f t="shared" si="123"/>
        <v>3.3.91.04.00</v>
      </c>
      <c r="H781" s="56" t="s">
        <v>58</v>
      </c>
      <c r="I781" s="203" t="str">
        <f t="shared" si="121"/>
        <v>S</v>
      </c>
      <c r="J781" s="270">
        <f t="shared" ref="J781:J844" si="130">IF( (VALUE(F781) &gt; 0), 5,IF( (VALUE(E781) &gt; 0), 4,IF( (VALUE(D781) &gt; 0), 3,IF( (VALUE(C781) &gt; 0), 2,1))))</f>
        <v>4</v>
      </c>
      <c r="K781" s="469" t="s">
        <v>60</v>
      </c>
      <c r="M781" s="69" t="str">
        <f t="shared" si="124"/>
        <v>3.3.91.04.00</v>
      </c>
      <c r="N781" s="69" t="str">
        <f t="shared" si="125"/>
        <v>33910400</v>
      </c>
      <c r="O781" s="69" t="b">
        <f t="shared" si="126"/>
        <v>1</v>
      </c>
      <c r="P781" s="186" t="str">
        <f t="shared" si="122"/>
        <v>33910400</v>
      </c>
      <c r="R781" s="409" t="str">
        <f t="shared" si="127"/>
        <v>S</v>
      </c>
      <c r="S781" s="6" t="b">
        <f t="shared" si="128"/>
        <v>1</v>
      </c>
      <c r="U781" s="69" t="str">
        <f t="shared" si="129"/>
        <v>3.3.91.04.00 - CONTRATAÇÃO POR TEMPO DETERMINADO</v>
      </c>
    </row>
    <row r="782" spans="1:21" x14ac:dyDescent="0.25">
      <c r="B782" s="188" t="s">
        <v>213</v>
      </c>
      <c r="C782" s="189" t="s">
        <v>213</v>
      </c>
      <c r="D782" s="189" t="s">
        <v>317</v>
      </c>
      <c r="E782" s="189" t="s">
        <v>218</v>
      </c>
      <c r="F782" s="189" t="s">
        <v>225</v>
      </c>
      <c r="G782" s="347" t="str">
        <f t="shared" si="123"/>
        <v>3.3.91.04.15</v>
      </c>
      <c r="H782" s="61" t="s">
        <v>77</v>
      </c>
      <c r="I782" s="202" t="str">
        <f t="shared" si="121"/>
        <v>A</v>
      </c>
      <c r="J782" s="269">
        <f t="shared" si="130"/>
        <v>5</v>
      </c>
      <c r="K782" s="470" t="s">
        <v>61</v>
      </c>
      <c r="M782" s="69" t="str">
        <f t="shared" si="124"/>
        <v>3.3.91.04.15</v>
      </c>
      <c r="N782" s="69" t="str">
        <f t="shared" si="125"/>
        <v>33910415</v>
      </c>
      <c r="O782" s="69" t="b">
        <f t="shared" si="126"/>
        <v>1</v>
      </c>
      <c r="P782" s="186" t="str">
        <f t="shared" si="122"/>
        <v>33910415</v>
      </c>
      <c r="R782" s="407" t="str">
        <f t="shared" si="127"/>
        <v>A</v>
      </c>
      <c r="S782" s="2" t="b">
        <f t="shared" si="128"/>
        <v>1</v>
      </c>
      <c r="U782" s="69" t="str">
        <f t="shared" si="129"/>
        <v>3.3.91.04.15 - OBRIGAÇÕES PATRONAIS</v>
      </c>
    </row>
    <row r="783" spans="1:21" x14ac:dyDescent="0.25">
      <c r="B783" s="188" t="s">
        <v>213</v>
      </c>
      <c r="C783" s="189" t="s">
        <v>213</v>
      </c>
      <c r="D783" s="189" t="s">
        <v>317</v>
      </c>
      <c r="E783" s="189" t="s">
        <v>218</v>
      </c>
      <c r="F783" s="189" t="s">
        <v>270</v>
      </c>
      <c r="G783" s="347" t="str">
        <f t="shared" si="123"/>
        <v>3.3.91.04.99</v>
      </c>
      <c r="H783" s="61" t="s">
        <v>66</v>
      </c>
      <c r="I783" s="202" t="str">
        <f t="shared" si="121"/>
        <v>A</v>
      </c>
      <c r="J783" s="269">
        <f t="shared" si="130"/>
        <v>5</v>
      </c>
      <c r="K783" s="470" t="s">
        <v>61</v>
      </c>
      <c r="M783" s="69" t="str">
        <f t="shared" si="124"/>
        <v>3.3.91.04.99</v>
      </c>
      <c r="N783" s="69" t="str">
        <f t="shared" si="125"/>
        <v>33910499</v>
      </c>
      <c r="O783" s="69" t="b">
        <f t="shared" si="126"/>
        <v>1</v>
      </c>
      <c r="P783" s="186" t="str">
        <f t="shared" si="122"/>
        <v>33910499</v>
      </c>
      <c r="R783" s="407" t="str">
        <f t="shared" si="127"/>
        <v>A</v>
      </c>
      <c r="S783" s="2" t="b">
        <f t="shared" si="128"/>
        <v>1</v>
      </c>
      <c r="U783" s="69" t="str">
        <f t="shared" si="129"/>
        <v>3.3.91.04.99 - OUTRAS CONTRATAÇÕES POR TEMPO DETERMINADO</v>
      </c>
    </row>
    <row r="784" spans="1:21" s="69" customFormat="1" x14ac:dyDescent="0.25">
      <c r="A784" s="157"/>
      <c r="B784" s="138" t="s">
        <v>213</v>
      </c>
      <c r="C784" s="113" t="s">
        <v>213</v>
      </c>
      <c r="D784" s="113" t="s">
        <v>317</v>
      </c>
      <c r="E784" s="113" t="s">
        <v>222</v>
      </c>
      <c r="F784" s="113" t="s">
        <v>264</v>
      </c>
      <c r="G784" s="353" t="str">
        <f t="shared" si="123"/>
        <v>3.3.91.08.00</v>
      </c>
      <c r="H784" s="89" t="s">
        <v>574</v>
      </c>
      <c r="I784" s="128" t="str">
        <f t="shared" si="121"/>
        <v>A</v>
      </c>
      <c r="J784" s="278">
        <f t="shared" si="130"/>
        <v>4</v>
      </c>
      <c r="K784" s="467" t="s">
        <v>53</v>
      </c>
      <c r="M784" s="69" t="str">
        <f t="shared" si="124"/>
        <v>3.3.91.08.00</v>
      </c>
      <c r="N784" s="69" t="str">
        <f t="shared" si="125"/>
        <v>33910800</v>
      </c>
      <c r="O784" s="69" t="b">
        <f t="shared" si="126"/>
        <v>1</v>
      </c>
      <c r="P784" s="186" t="str">
        <f t="shared" si="122"/>
        <v>33910800</v>
      </c>
      <c r="R784" s="407" t="str">
        <f t="shared" si="127"/>
        <v>A</v>
      </c>
      <c r="S784" s="69" t="b">
        <f t="shared" si="128"/>
        <v>1</v>
      </c>
      <c r="U784" s="69" t="str">
        <f t="shared" si="129"/>
        <v>3.3.91.08.00 - OUTROS BENEFÍCIOS ASSISTENCIAIS DO SERVIDOR E DO MILITAR</v>
      </c>
    </row>
    <row r="785" spans="1:21" x14ac:dyDescent="0.25">
      <c r="B785" s="380" t="s">
        <v>213</v>
      </c>
      <c r="C785" s="318" t="s">
        <v>213</v>
      </c>
      <c r="D785" s="318" t="s">
        <v>317</v>
      </c>
      <c r="E785" s="318" t="s">
        <v>260</v>
      </c>
      <c r="F785" s="318" t="s">
        <v>264</v>
      </c>
      <c r="G785" s="341" t="str">
        <f t="shared" si="123"/>
        <v>3.3.91.28.00</v>
      </c>
      <c r="H785" s="46" t="s">
        <v>152</v>
      </c>
      <c r="I785" s="196" t="str">
        <f t="shared" si="121"/>
        <v>A</v>
      </c>
      <c r="J785" s="263">
        <f t="shared" si="130"/>
        <v>4</v>
      </c>
      <c r="K785" s="465" t="s">
        <v>53</v>
      </c>
      <c r="M785" s="69" t="str">
        <f t="shared" si="124"/>
        <v>3.3.91.28.00</v>
      </c>
      <c r="N785" s="69" t="str">
        <f t="shared" si="125"/>
        <v>33912800</v>
      </c>
      <c r="O785" s="69" t="b">
        <f t="shared" si="126"/>
        <v>1</v>
      </c>
      <c r="P785" s="186" t="str">
        <f t="shared" si="122"/>
        <v>33912800</v>
      </c>
      <c r="R785" s="407" t="str">
        <f t="shared" si="127"/>
        <v>A</v>
      </c>
      <c r="S785" s="2" t="b">
        <f t="shared" si="128"/>
        <v>1</v>
      </c>
      <c r="U785" s="69" t="str">
        <f t="shared" si="129"/>
        <v>3.3.91.28.00 - REMUNERAÇÃO DE COTAS DE FUNDOS AUTÁRQUICOS</v>
      </c>
    </row>
    <row r="786" spans="1:21" x14ac:dyDescent="0.25">
      <c r="B786" s="380" t="s">
        <v>213</v>
      </c>
      <c r="C786" s="318" t="s">
        <v>213</v>
      </c>
      <c r="D786" s="318" t="s">
        <v>317</v>
      </c>
      <c r="E786" s="318" t="s">
        <v>237</v>
      </c>
      <c r="F786" s="318" t="s">
        <v>264</v>
      </c>
      <c r="G786" s="341" t="str">
        <f t="shared" si="123"/>
        <v>3.3.91.29.00</v>
      </c>
      <c r="H786" s="46" t="s">
        <v>686</v>
      </c>
      <c r="I786" s="196" t="str">
        <f t="shared" si="121"/>
        <v>A</v>
      </c>
      <c r="J786" s="263">
        <f t="shared" si="130"/>
        <v>4</v>
      </c>
      <c r="K786" s="465" t="s">
        <v>53</v>
      </c>
      <c r="M786" s="69" t="str">
        <f t="shared" si="124"/>
        <v>3.3.91.29.00</v>
      </c>
      <c r="N786" s="69" t="str">
        <f t="shared" si="125"/>
        <v>33912900</v>
      </c>
      <c r="O786" s="69" t="b">
        <f t="shared" si="126"/>
        <v>1</v>
      </c>
      <c r="P786" s="186" t="str">
        <f t="shared" si="122"/>
        <v>33912900</v>
      </c>
      <c r="R786" s="407" t="str">
        <f t="shared" si="127"/>
        <v>A</v>
      </c>
      <c r="S786" s="2" t="b">
        <f t="shared" si="128"/>
        <v>1</v>
      </c>
      <c r="U786" s="69" t="str">
        <f t="shared" si="129"/>
        <v>3.3.91.29.00 - DISTRIBUIÇÃO DE RESULTADO DE EMPRESAS ESTATAIS DEPENDENTES</v>
      </c>
    </row>
    <row r="787" spans="1:21" x14ac:dyDescent="0.25">
      <c r="B787" s="380" t="s">
        <v>213</v>
      </c>
      <c r="C787" s="318" t="s">
        <v>213</v>
      </c>
      <c r="D787" s="318" t="s">
        <v>317</v>
      </c>
      <c r="E787" s="318" t="s">
        <v>215</v>
      </c>
      <c r="F787" s="318" t="s">
        <v>264</v>
      </c>
      <c r="G787" s="341" t="str">
        <f t="shared" si="123"/>
        <v>3.3.91.30.00</v>
      </c>
      <c r="H787" s="46" t="s">
        <v>3</v>
      </c>
      <c r="I787" s="196" t="str">
        <f t="shared" si="121"/>
        <v>A</v>
      </c>
      <c r="J787" s="263">
        <f t="shared" si="130"/>
        <v>4</v>
      </c>
      <c r="K787" s="465" t="s">
        <v>53</v>
      </c>
      <c r="M787" s="69" t="str">
        <f t="shared" si="124"/>
        <v>3.3.91.30.00</v>
      </c>
      <c r="N787" s="69" t="str">
        <f t="shared" si="125"/>
        <v>33913000</v>
      </c>
      <c r="O787" s="69" t="b">
        <f t="shared" si="126"/>
        <v>1</v>
      </c>
      <c r="P787" s="186" t="str">
        <f t="shared" si="122"/>
        <v>33913000</v>
      </c>
      <c r="R787" s="407" t="str">
        <f t="shared" si="127"/>
        <v>A</v>
      </c>
      <c r="S787" s="2" t="b">
        <f t="shared" si="128"/>
        <v>1</v>
      </c>
      <c r="U787" s="69" t="str">
        <f t="shared" si="129"/>
        <v>3.3.91.30.00 - MATERIAL DE CONSUMO</v>
      </c>
    </row>
    <row r="788" spans="1:21" x14ac:dyDescent="0.25">
      <c r="B788" s="380" t="s">
        <v>213</v>
      </c>
      <c r="C788" s="318" t="s">
        <v>213</v>
      </c>
      <c r="D788" s="318" t="s">
        <v>317</v>
      </c>
      <c r="E788" s="318" t="s">
        <v>228</v>
      </c>
      <c r="F788" s="318" t="s">
        <v>264</v>
      </c>
      <c r="G788" s="341" t="str">
        <f t="shared" si="123"/>
        <v>3.3.91.31.00</v>
      </c>
      <c r="H788" s="46" t="s">
        <v>739</v>
      </c>
      <c r="I788" s="196" t="str">
        <f t="shared" ref="I788:I851" si="131">IF(J788&lt;J789,"S","A")</f>
        <v>A</v>
      </c>
      <c r="J788" s="263">
        <f t="shared" si="130"/>
        <v>4</v>
      </c>
      <c r="K788" s="465" t="s">
        <v>53</v>
      </c>
      <c r="M788" s="69" t="str">
        <f t="shared" si="124"/>
        <v>3.3.91.31.00</v>
      </c>
      <c r="N788" s="69" t="str">
        <f t="shared" si="125"/>
        <v>33913100</v>
      </c>
      <c r="O788" s="69" t="b">
        <f t="shared" si="126"/>
        <v>1</v>
      </c>
      <c r="P788" s="186" t="str">
        <f t="shared" si="122"/>
        <v>33913100</v>
      </c>
      <c r="R788" s="407" t="str">
        <f t="shared" si="127"/>
        <v>A</v>
      </c>
      <c r="S788" s="2" t="b">
        <f t="shared" si="128"/>
        <v>1</v>
      </c>
      <c r="U788" s="69" t="str">
        <f t="shared" si="129"/>
        <v>3.3.91.31.00 - PREMIAÇÕES CULT., ART., CIENT., DESP. E OUTR.</v>
      </c>
    </row>
    <row r="789" spans="1:21" x14ac:dyDescent="0.25">
      <c r="B789" s="392" t="s">
        <v>213</v>
      </c>
      <c r="C789" s="328" t="s">
        <v>213</v>
      </c>
      <c r="D789" s="328" t="s">
        <v>317</v>
      </c>
      <c r="E789" s="328" t="s">
        <v>233</v>
      </c>
      <c r="F789" s="328" t="s">
        <v>264</v>
      </c>
      <c r="G789" s="357" t="str">
        <f t="shared" si="123"/>
        <v>3.3.91.32.00</v>
      </c>
      <c r="H789" s="73" t="s">
        <v>339</v>
      </c>
      <c r="I789" s="217" t="str">
        <f t="shared" si="131"/>
        <v>A</v>
      </c>
      <c r="J789" s="283">
        <f t="shared" si="130"/>
        <v>4</v>
      </c>
      <c r="K789" s="465" t="s">
        <v>53</v>
      </c>
      <c r="M789" s="69" t="str">
        <f t="shared" si="124"/>
        <v>3.3.91.32.00</v>
      </c>
      <c r="N789" s="69" t="str">
        <f t="shared" si="125"/>
        <v>33913200</v>
      </c>
      <c r="O789" s="69" t="b">
        <f t="shared" si="126"/>
        <v>1</v>
      </c>
      <c r="P789" s="186" t="str">
        <f t="shared" si="122"/>
        <v>33913200</v>
      </c>
      <c r="R789" s="407" t="str">
        <f t="shared" si="127"/>
        <v>A</v>
      </c>
      <c r="S789" s="2" t="b">
        <f t="shared" si="128"/>
        <v>1</v>
      </c>
      <c r="U789" s="69" t="str">
        <f t="shared" si="129"/>
        <v>3.3.91.32.00 - MATERIAL, BEM OU SERVIÇO PARA DISTRIBUIÇÃO GRATUITA</v>
      </c>
    </row>
    <row r="790" spans="1:21" s="69" customFormat="1" x14ac:dyDescent="0.25">
      <c r="A790" s="157"/>
      <c r="B790" s="134">
        <v>3</v>
      </c>
      <c r="C790" s="110" t="s">
        <v>213</v>
      </c>
      <c r="D790" s="110" t="s">
        <v>317</v>
      </c>
      <c r="E790" s="110" t="s">
        <v>239</v>
      </c>
      <c r="F790" s="110" t="s">
        <v>264</v>
      </c>
      <c r="G790" s="343" t="str">
        <f t="shared" si="123"/>
        <v>3.3.91.33.00</v>
      </c>
      <c r="H790" s="111" t="s">
        <v>31</v>
      </c>
      <c r="I790" s="198" t="str">
        <f t="shared" si="131"/>
        <v>A</v>
      </c>
      <c r="J790" s="265">
        <f t="shared" si="130"/>
        <v>4</v>
      </c>
      <c r="K790" s="467" t="s">
        <v>53</v>
      </c>
      <c r="M790" s="69" t="str">
        <f t="shared" si="124"/>
        <v>3.3.91.33.00</v>
      </c>
      <c r="N790" s="69" t="str">
        <f t="shared" si="125"/>
        <v>33913300</v>
      </c>
      <c r="O790" s="69" t="b">
        <f t="shared" si="126"/>
        <v>1</v>
      </c>
      <c r="P790" s="186" t="str">
        <f t="shared" si="122"/>
        <v>33913300</v>
      </c>
      <c r="R790" s="407" t="str">
        <f t="shared" si="127"/>
        <v>A</v>
      </c>
      <c r="S790" s="69" t="b">
        <f t="shared" si="128"/>
        <v>1</v>
      </c>
      <c r="U790" s="69" t="str">
        <f t="shared" si="129"/>
        <v>3.3.91.33.00 - PASSAGENS E DESPESAS COM LOCOMOÇÃO</v>
      </c>
    </row>
    <row r="791" spans="1:21" s="69" customFormat="1" x14ac:dyDescent="0.25">
      <c r="A791" s="157"/>
      <c r="B791" s="138" t="s">
        <v>213</v>
      </c>
      <c r="C791" s="113" t="s">
        <v>213</v>
      </c>
      <c r="D791" s="113" t="s">
        <v>317</v>
      </c>
      <c r="E791" s="113" t="s">
        <v>234</v>
      </c>
      <c r="F791" s="113" t="s">
        <v>264</v>
      </c>
      <c r="G791" s="353" t="str">
        <f t="shared" si="123"/>
        <v>3.3.91.34.00</v>
      </c>
      <c r="H791" s="89" t="s">
        <v>348</v>
      </c>
      <c r="I791" s="128" t="str">
        <f t="shared" si="131"/>
        <v>A</v>
      </c>
      <c r="J791" s="278">
        <f t="shared" si="130"/>
        <v>4</v>
      </c>
      <c r="K791" s="467" t="s">
        <v>53</v>
      </c>
      <c r="M791" s="69" t="str">
        <f t="shared" si="124"/>
        <v>3.3.91.34.00</v>
      </c>
      <c r="N791" s="69" t="str">
        <f t="shared" si="125"/>
        <v>33913400</v>
      </c>
      <c r="O791" s="69" t="b">
        <f t="shared" si="126"/>
        <v>1</v>
      </c>
      <c r="P791" s="186" t="str">
        <f t="shared" si="122"/>
        <v>33913400</v>
      </c>
      <c r="R791" s="407" t="str">
        <f t="shared" si="127"/>
        <v>A</v>
      </c>
      <c r="S791" s="69" t="b">
        <f t="shared" si="128"/>
        <v>1</v>
      </c>
      <c r="U791" s="69" t="str">
        <f t="shared" si="129"/>
        <v>3.3.91.34.00 - OUTRAS DESPESAS DE PESSOAL DECORRENTES DE CONTRATOS DE TERCEIRIZAÇÃO</v>
      </c>
    </row>
    <row r="792" spans="1:21" x14ac:dyDescent="0.25">
      <c r="B792" s="389" t="s">
        <v>213</v>
      </c>
      <c r="C792" s="325" t="s">
        <v>213</v>
      </c>
      <c r="D792" s="325" t="s">
        <v>317</v>
      </c>
      <c r="E792" s="325" t="s">
        <v>268</v>
      </c>
      <c r="F792" s="325" t="s">
        <v>264</v>
      </c>
      <c r="G792" s="354" t="str">
        <f t="shared" si="123"/>
        <v>3.3.91.35.00</v>
      </c>
      <c r="H792" s="90" t="s">
        <v>132</v>
      </c>
      <c r="I792" s="213" t="str">
        <f t="shared" si="131"/>
        <v>A</v>
      </c>
      <c r="J792" s="280">
        <f t="shared" si="130"/>
        <v>4</v>
      </c>
      <c r="K792" s="467" t="s">
        <v>53</v>
      </c>
      <c r="M792" s="69" t="str">
        <f t="shared" si="124"/>
        <v>3.3.91.35.00</v>
      </c>
      <c r="N792" s="69" t="str">
        <f t="shared" si="125"/>
        <v>33913500</v>
      </c>
      <c r="O792" s="69" t="b">
        <f t="shared" si="126"/>
        <v>1</v>
      </c>
      <c r="P792" s="186" t="str">
        <f t="shared" si="122"/>
        <v>33913500</v>
      </c>
      <c r="R792" s="407" t="str">
        <f t="shared" si="127"/>
        <v>A</v>
      </c>
      <c r="S792" s="2" t="b">
        <f t="shared" si="128"/>
        <v>1</v>
      </c>
      <c r="U792" s="69" t="str">
        <f t="shared" si="129"/>
        <v>3.3.91.35.00 - SERVIÇOS DE CONSULTORIA</v>
      </c>
    </row>
    <row r="793" spans="1:21" s="69" customFormat="1" x14ac:dyDescent="0.25">
      <c r="A793" s="157"/>
      <c r="B793" s="134">
        <v>3</v>
      </c>
      <c r="C793" s="110" t="s">
        <v>213</v>
      </c>
      <c r="D793" s="110" t="s">
        <v>317</v>
      </c>
      <c r="E793" s="110" t="s">
        <v>250</v>
      </c>
      <c r="F793" s="110" t="s">
        <v>264</v>
      </c>
      <c r="G793" s="343" t="str">
        <f t="shared" si="123"/>
        <v>3.3.91.36.00</v>
      </c>
      <c r="H793" s="111" t="s">
        <v>133</v>
      </c>
      <c r="I793" s="198" t="str">
        <f t="shared" si="131"/>
        <v>A</v>
      </c>
      <c r="J793" s="265">
        <f t="shared" si="130"/>
        <v>4</v>
      </c>
      <c r="K793" s="467" t="s">
        <v>53</v>
      </c>
      <c r="M793" s="69" t="str">
        <f t="shared" si="124"/>
        <v>3.3.91.36.00</v>
      </c>
      <c r="N793" s="69" t="str">
        <f t="shared" si="125"/>
        <v>33913600</v>
      </c>
      <c r="O793" s="69" t="b">
        <f t="shared" si="126"/>
        <v>1</v>
      </c>
      <c r="P793" s="186" t="str">
        <f t="shared" si="122"/>
        <v>33913600</v>
      </c>
      <c r="R793" s="407" t="str">
        <f t="shared" si="127"/>
        <v>A</v>
      </c>
      <c r="S793" s="69" t="b">
        <f t="shared" si="128"/>
        <v>1</v>
      </c>
      <c r="U793" s="69" t="str">
        <f t="shared" si="129"/>
        <v>3.3.91.36.00 - OUTROS SERVIÇOS DE TERCEIROS - PESSOA FÍSICA</v>
      </c>
    </row>
    <row r="794" spans="1:21" s="69" customFormat="1" x14ac:dyDescent="0.25">
      <c r="A794" s="157"/>
      <c r="B794" s="134">
        <v>3</v>
      </c>
      <c r="C794" s="110" t="s">
        <v>213</v>
      </c>
      <c r="D794" s="110" t="s">
        <v>317</v>
      </c>
      <c r="E794" s="110" t="s">
        <v>240</v>
      </c>
      <c r="F794" s="110" t="s">
        <v>264</v>
      </c>
      <c r="G794" s="343" t="str">
        <f t="shared" si="123"/>
        <v>3.3.91.37.00</v>
      </c>
      <c r="H794" s="111" t="s">
        <v>134</v>
      </c>
      <c r="I794" s="198" t="str">
        <f t="shared" si="131"/>
        <v>A</v>
      </c>
      <c r="J794" s="265">
        <f t="shared" si="130"/>
        <v>4</v>
      </c>
      <c r="K794" s="467" t="s">
        <v>53</v>
      </c>
      <c r="M794" s="69" t="str">
        <f t="shared" si="124"/>
        <v>3.3.91.37.00</v>
      </c>
      <c r="N794" s="69" t="str">
        <f t="shared" si="125"/>
        <v>33913700</v>
      </c>
      <c r="O794" s="69" t="b">
        <f t="shared" si="126"/>
        <v>1</v>
      </c>
      <c r="P794" s="186" t="str">
        <f t="shared" si="122"/>
        <v>33913700</v>
      </c>
      <c r="R794" s="407" t="str">
        <f t="shared" si="127"/>
        <v>A</v>
      </c>
      <c r="S794" s="69" t="b">
        <f t="shared" si="128"/>
        <v>1</v>
      </c>
      <c r="U794" s="69" t="str">
        <f t="shared" si="129"/>
        <v>3.3.91.37.00 - LOCAÇÃO DE MÃO-DE-OBRA</v>
      </c>
    </row>
    <row r="795" spans="1:21" s="69" customFormat="1" x14ac:dyDescent="0.25">
      <c r="A795" s="157"/>
      <c r="B795" s="134">
        <v>3</v>
      </c>
      <c r="C795" s="110" t="s">
        <v>213</v>
      </c>
      <c r="D795" s="110" t="s">
        <v>317</v>
      </c>
      <c r="E795" s="110" t="s">
        <v>232</v>
      </c>
      <c r="F795" s="110" t="s">
        <v>264</v>
      </c>
      <c r="G795" s="343" t="str">
        <f t="shared" si="123"/>
        <v>3.3.91.38.00</v>
      </c>
      <c r="H795" s="111" t="s">
        <v>162</v>
      </c>
      <c r="I795" s="198" t="str">
        <f t="shared" si="131"/>
        <v>A</v>
      </c>
      <c r="J795" s="265">
        <f t="shared" si="130"/>
        <v>4</v>
      </c>
      <c r="K795" s="467" t="s">
        <v>53</v>
      </c>
      <c r="M795" s="69" t="str">
        <f t="shared" si="124"/>
        <v>3.3.91.38.00</v>
      </c>
      <c r="N795" s="69" t="str">
        <f t="shared" si="125"/>
        <v>33913800</v>
      </c>
      <c r="O795" s="69" t="b">
        <f t="shared" si="126"/>
        <v>1</v>
      </c>
      <c r="P795" s="186" t="str">
        <f t="shared" si="122"/>
        <v>33913800</v>
      </c>
      <c r="R795" s="407" t="str">
        <f t="shared" si="127"/>
        <v>A</v>
      </c>
      <c r="S795" s="69" t="b">
        <f t="shared" si="128"/>
        <v>1</v>
      </c>
      <c r="U795" s="69" t="str">
        <f t="shared" si="129"/>
        <v>3.3.91.38.00 - ARRENDAMENTO MERCANTIL</v>
      </c>
    </row>
    <row r="796" spans="1:21" x14ac:dyDescent="0.25">
      <c r="B796" s="398" t="s">
        <v>213</v>
      </c>
      <c r="C796" s="333" t="s">
        <v>213</v>
      </c>
      <c r="D796" s="333" t="s">
        <v>317</v>
      </c>
      <c r="E796" s="333" t="s">
        <v>262</v>
      </c>
      <c r="F796" s="333" t="s">
        <v>264</v>
      </c>
      <c r="G796" s="365" t="str">
        <f t="shared" si="123"/>
        <v>3.3.91.39.00</v>
      </c>
      <c r="H796" s="118" t="s">
        <v>126</v>
      </c>
      <c r="I796" s="226" t="str">
        <f t="shared" si="131"/>
        <v>S</v>
      </c>
      <c r="J796" s="294">
        <f t="shared" si="130"/>
        <v>4</v>
      </c>
      <c r="K796" s="479" t="s">
        <v>60</v>
      </c>
      <c r="M796" s="69" t="str">
        <f t="shared" si="124"/>
        <v>3.3.91.39.00</v>
      </c>
      <c r="N796" s="69" t="str">
        <f t="shared" si="125"/>
        <v>33913900</v>
      </c>
      <c r="O796" s="69" t="b">
        <f t="shared" si="126"/>
        <v>1</v>
      </c>
      <c r="P796" s="186" t="str">
        <f t="shared" si="122"/>
        <v>33913900</v>
      </c>
      <c r="R796" s="407" t="str">
        <f t="shared" si="127"/>
        <v>S</v>
      </c>
      <c r="S796" s="2" t="b">
        <f t="shared" si="128"/>
        <v>1</v>
      </c>
      <c r="U796" s="69" t="str">
        <f t="shared" si="129"/>
        <v>3.3.91.39.00 - OUTROS SERVIÇOS DE TERCEIROS - PESSOA JURÍDICA</v>
      </c>
    </row>
    <row r="797" spans="1:21" s="69" customFormat="1" x14ac:dyDescent="0.25">
      <c r="A797" s="157"/>
      <c r="B797" s="184" t="s">
        <v>213</v>
      </c>
      <c r="C797" s="170" t="s">
        <v>213</v>
      </c>
      <c r="D797" s="170" t="s">
        <v>317</v>
      </c>
      <c r="E797" s="170" t="s">
        <v>262</v>
      </c>
      <c r="F797" s="170" t="s">
        <v>238</v>
      </c>
      <c r="G797" s="364" t="str">
        <f t="shared" si="123"/>
        <v>3.3.91.39.25</v>
      </c>
      <c r="H797" s="166" t="s">
        <v>524</v>
      </c>
      <c r="I797" s="181" t="str">
        <f t="shared" si="131"/>
        <v>A</v>
      </c>
      <c r="J797" s="292">
        <f t="shared" si="130"/>
        <v>5</v>
      </c>
      <c r="K797" s="481" t="s">
        <v>61</v>
      </c>
      <c r="M797" s="69" t="str">
        <f t="shared" si="124"/>
        <v>3.3.91.39.25</v>
      </c>
      <c r="N797" s="69" t="str">
        <f t="shared" si="125"/>
        <v>33913925</v>
      </c>
      <c r="O797" s="69" t="b">
        <f t="shared" si="126"/>
        <v>1</v>
      </c>
      <c r="P797" s="186" t="str">
        <f t="shared" si="122"/>
        <v>33913925</v>
      </c>
      <c r="R797" s="407" t="str">
        <f t="shared" si="127"/>
        <v>A</v>
      </c>
      <c r="S797" s="69" t="b">
        <f t="shared" si="128"/>
        <v>1</v>
      </c>
      <c r="U797" s="69" t="str">
        <f t="shared" si="129"/>
        <v>3.3.91.39.25 - TAXA DE ADMINISTRAÇÃO</v>
      </c>
    </row>
    <row r="798" spans="1:21" s="69" customFormat="1" x14ac:dyDescent="0.25">
      <c r="A798" s="157"/>
      <c r="B798" s="184" t="s">
        <v>213</v>
      </c>
      <c r="C798" s="170" t="s">
        <v>213</v>
      </c>
      <c r="D798" s="170" t="s">
        <v>317</v>
      </c>
      <c r="E798" s="170" t="s">
        <v>262</v>
      </c>
      <c r="F798" s="170" t="s">
        <v>270</v>
      </c>
      <c r="G798" s="364" t="str">
        <f t="shared" si="123"/>
        <v>3.3.91.39.99</v>
      </c>
      <c r="H798" s="166" t="s">
        <v>126</v>
      </c>
      <c r="I798" s="181" t="str">
        <f t="shared" si="131"/>
        <v>A</v>
      </c>
      <c r="J798" s="292">
        <f t="shared" si="130"/>
        <v>5</v>
      </c>
      <c r="K798" s="481" t="s">
        <v>61</v>
      </c>
      <c r="M798" s="69" t="str">
        <f t="shared" si="124"/>
        <v>3.3.91.39.99</v>
      </c>
      <c r="N798" s="69" t="str">
        <f t="shared" si="125"/>
        <v>33913999</v>
      </c>
      <c r="O798" s="69" t="b">
        <f t="shared" si="126"/>
        <v>1</v>
      </c>
      <c r="P798" s="186" t="str">
        <f t="shared" si="122"/>
        <v>33913999</v>
      </c>
      <c r="R798" s="407" t="str">
        <f t="shared" si="127"/>
        <v>A</v>
      </c>
      <c r="S798" s="69" t="b">
        <f t="shared" si="128"/>
        <v>1</v>
      </c>
      <c r="U798" s="69" t="str">
        <f t="shared" si="129"/>
        <v>3.3.91.39.99 - OUTROS SERVIÇOS DE TERCEIROS - PESSOA JURÍDICA</v>
      </c>
    </row>
    <row r="799" spans="1:21" x14ac:dyDescent="0.25">
      <c r="B799" s="391" t="s">
        <v>213</v>
      </c>
      <c r="C799" s="327" t="s">
        <v>213</v>
      </c>
      <c r="D799" s="327" t="s">
        <v>317</v>
      </c>
      <c r="E799" s="327" t="s">
        <v>231</v>
      </c>
      <c r="F799" s="327" t="s">
        <v>264</v>
      </c>
      <c r="G799" s="356" t="str">
        <f t="shared" si="123"/>
        <v>3.3.91.40.00</v>
      </c>
      <c r="H799" s="92" t="s">
        <v>183</v>
      </c>
      <c r="I799" s="215" t="str">
        <f t="shared" si="131"/>
        <v>A</v>
      </c>
      <c r="J799" s="282">
        <f t="shared" si="130"/>
        <v>4</v>
      </c>
      <c r="K799" s="467" t="s">
        <v>53</v>
      </c>
      <c r="M799" s="69" t="str">
        <f t="shared" si="124"/>
        <v>3.3.91.40.00</v>
      </c>
      <c r="N799" s="69" t="str">
        <f t="shared" si="125"/>
        <v>33914000</v>
      </c>
      <c r="O799" s="69" t="b">
        <f t="shared" si="126"/>
        <v>1</v>
      </c>
      <c r="P799" s="186" t="str">
        <f t="shared" si="122"/>
        <v>33914000</v>
      </c>
      <c r="R799" s="407" t="str">
        <f t="shared" si="127"/>
        <v>A</v>
      </c>
      <c r="S799" s="2" t="b">
        <f t="shared" si="128"/>
        <v>1</v>
      </c>
      <c r="U799" s="69" t="str">
        <f t="shared" si="129"/>
        <v>3.3.91.40.00 - SERVIÇOS DE TECNOLOGIA DA INFORMAÇÃO E COMUNICAÇÃO - PJ</v>
      </c>
    </row>
    <row r="800" spans="1:21" s="69" customFormat="1" x14ac:dyDescent="0.25">
      <c r="A800" s="157"/>
      <c r="B800" s="134">
        <v>3</v>
      </c>
      <c r="C800" s="110" t="s">
        <v>213</v>
      </c>
      <c r="D800" s="110" t="s">
        <v>317</v>
      </c>
      <c r="E800" s="110" t="s">
        <v>241</v>
      </c>
      <c r="F800" s="110" t="s">
        <v>264</v>
      </c>
      <c r="G800" s="343" t="str">
        <f t="shared" si="123"/>
        <v>3.3.91.41.00</v>
      </c>
      <c r="H800" s="111" t="s">
        <v>32</v>
      </c>
      <c r="I800" s="198" t="str">
        <f t="shared" si="131"/>
        <v>A</v>
      </c>
      <c r="J800" s="265">
        <f t="shared" si="130"/>
        <v>4</v>
      </c>
      <c r="K800" s="467" t="s">
        <v>53</v>
      </c>
      <c r="M800" s="69" t="str">
        <f t="shared" si="124"/>
        <v>3.3.91.41.00</v>
      </c>
      <c r="N800" s="69" t="str">
        <f t="shared" si="125"/>
        <v>33914100</v>
      </c>
      <c r="O800" s="69" t="b">
        <f t="shared" si="126"/>
        <v>1</v>
      </c>
      <c r="P800" s="186" t="str">
        <f t="shared" si="122"/>
        <v>33914100</v>
      </c>
      <c r="R800" s="407" t="str">
        <f t="shared" si="127"/>
        <v>A</v>
      </c>
      <c r="S800" s="69" t="b">
        <f t="shared" si="128"/>
        <v>1</v>
      </c>
      <c r="U800" s="69" t="str">
        <f t="shared" si="129"/>
        <v>3.3.91.41.00 - CONTRIBUIÇÕES</v>
      </c>
    </row>
    <row r="801" spans="1:21" x14ac:dyDescent="0.25">
      <c r="B801" s="397" t="s">
        <v>213</v>
      </c>
      <c r="C801" s="112" t="s">
        <v>213</v>
      </c>
      <c r="D801" s="112" t="s">
        <v>317</v>
      </c>
      <c r="E801" s="112" t="s">
        <v>247</v>
      </c>
      <c r="F801" s="112" t="s">
        <v>264</v>
      </c>
      <c r="G801" s="363" t="str">
        <f t="shared" si="123"/>
        <v>3.3.91.47.00</v>
      </c>
      <c r="H801" s="98" t="s">
        <v>169</v>
      </c>
      <c r="I801" s="224" t="str">
        <f t="shared" si="131"/>
        <v>A</v>
      </c>
      <c r="J801" s="291">
        <f t="shared" si="130"/>
        <v>4</v>
      </c>
      <c r="K801" s="467" t="s">
        <v>53</v>
      </c>
      <c r="M801" s="69" t="str">
        <f t="shared" si="124"/>
        <v>3.3.91.47.00</v>
      </c>
      <c r="N801" s="69" t="str">
        <f t="shared" si="125"/>
        <v>33914700</v>
      </c>
      <c r="O801" s="69" t="b">
        <f t="shared" si="126"/>
        <v>1</v>
      </c>
      <c r="P801" s="186" t="str">
        <f t="shared" si="122"/>
        <v>33914700</v>
      </c>
      <c r="R801" s="407" t="str">
        <f t="shared" si="127"/>
        <v>A</v>
      </c>
      <c r="S801" s="2" t="b">
        <f t="shared" si="128"/>
        <v>1</v>
      </c>
      <c r="U801" s="69" t="str">
        <f t="shared" si="129"/>
        <v>3.3.91.47.00 - OBRIGAÇÕES TRIBUTÁRIAS E CONTRIBUTIVAS</v>
      </c>
    </row>
    <row r="802" spans="1:21" x14ac:dyDescent="0.25">
      <c r="B802" s="138" t="s">
        <v>213</v>
      </c>
      <c r="C802" s="113" t="s">
        <v>213</v>
      </c>
      <c r="D802" s="113" t="s">
        <v>317</v>
      </c>
      <c r="E802" s="113" t="s">
        <v>279</v>
      </c>
      <c r="F802" s="113" t="s">
        <v>264</v>
      </c>
      <c r="G802" s="353" t="str">
        <f t="shared" si="123"/>
        <v>3.3.91.62.00</v>
      </c>
      <c r="H802" s="89" t="s">
        <v>195</v>
      </c>
      <c r="I802" s="128" t="str">
        <f t="shared" si="131"/>
        <v>A</v>
      </c>
      <c r="J802" s="278">
        <f t="shared" si="130"/>
        <v>4</v>
      </c>
      <c r="K802" s="467" t="s">
        <v>53</v>
      </c>
      <c r="M802" s="69" t="str">
        <f t="shared" si="124"/>
        <v>3.3.91.62.00</v>
      </c>
      <c r="N802" s="69" t="str">
        <f t="shared" si="125"/>
        <v>33916200</v>
      </c>
      <c r="O802" s="69" t="b">
        <f t="shared" si="126"/>
        <v>1</v>
      </c>
      <c r="P802" s="186" t="str">
        <f t="shared" si="122"/>
        <v>33916200</v>
      </c>
      <c r="R802" s="407" t="str">
        <f t="shared" si="127"/>
        <v>A</v>
      </c>
      <c r="S802" s="2" t="b">
        <f t="shared" si="128"/>
        <v>1</v>
      </c>
      <c r="U802" s="69" t="str">
        <f t="shared" si="129"/>
        <v>3.3.91.62.00 - AQUISIÇÃO DE PRODUTOS PARA REVENDA</v>
      </c>
    </row>
    <row r="803" spans="1:21" s="69" customFormat="1" x14ac:dyDescent="0.25">
      <c r="A803" s="157"/>
      <c r="B803" s="138" t="s">
        <v>213</v>
      </c>
      <c r="C803" s="113" t="s">
        <v>213</v>
      </c>
      <c r="D803" s="113" t="s">
        <v>317</v>
      </c>
      <c r="E803" s="113" t="s">
        <v>523</v>
      </c>
      <c r="F803" s="113" t="s">
        <v>264</v>
      </c>
      <c r="G803" s="353" t="str">
        <f t="shared" si="123"/>
        <v>3.3.91.86.00</v>
      </c>
      <c r="H803" s="89" t="s">
        <v>521</v>
      </c>
      <c r="I803" s="128" t="str">
        <f t="shared" si="131"/>
        <v>A</v>
      </c>
      <c r="J803" s="278">
        <f t="shared" si="130"/>
        <v>4</v>
      </c>
      <c r="K803" s="467" t="s">
        <v>53</v>
      </c>
      <c r="M803" s="69" t="str">
        <f t="shared" si="124"/>
        <v>3.3.91.86.00</v>
      </c>
      <c r="N803" s="69" t="str">
        <f t="shared" si="125"/>
        <v>33918600</v>
      </c>
      <c r="O803" s="69" t="b">
        <f t="shared" si="126"/>
        <v>1</v>
      </c>
      <c r="P803" s="186" t="str">
        <f t="shared" si="122"/>
        <v>33918600</v>
      </c>
      <c r="R803" s="407" t="str">
        <f t="shared" si="127"/>
        <v>A</v>
      </c>
      <c r="S803" s="69" t="b">
        <f t="shared" si="128"/>
        <v>1</v>
      </c>
      <c r="U803" s="69" t="str">
        <f t="shared" si="129"/>
        <v>3.3.91.86.00 - COMPENSAÇÕES A REGIMES DE PREVIDÊNCIA</v>
      </c>
    </row>
    <row r="804" spans="1:21" s="6" customFormat="1" x14ac:dyDescent="0.25">
      <c r="A804" s="158"/>
      <c r="B804" s="139" t="s">
        <v>213</v>
      </c>
      <c r="C804" s="115" t="s">
        <v>213</v>
      </c>
      <c r="D804" s="115" t="s">
        <v>317</v>
      </c>
      <c r="E804" s="115" t="s">
        <v>317</v>
      </c>
      <c r="F804" s="115" t="s">
        <v>264</v>
      </c>
      <c r="G804" s="349" t="str">
        <f t="shared" si="123"/>
        <v>3.3.91.91.00</v>
      </c>
      <c r="H804" s="93" t="s">
        <v>85</v>
      </c>
      <c r="I804" s="125" t="str">
        <f t="shared" si="131"/>
        <v>S</v>
      </c>
      <c r="J804" s="272">
        <f t="shared" si="130"/>
        <v>4</v>
      </c>
      <c r="K804" s="479" t="s">
        <v>60</v>
      </c>
      <c r="M804" s="69" t="str">
        <f t="shared" si="124"/>
        <v>3.3.91.91.00</v>
      </c>
      <c r="N804" s="69" t="str">
        <f t="shared" si="125"/>
        <v>33919100</v>
      </c>
      <c r="O804" s="69" t="b">
        <f t="shared" si="126"/>
        <v>1</v>
      </c>
      <c r="P804" s="186" t="str">
        <f t="shared" si="122"/>
        <v>33919100</v>
      </c>
      <c r="R804" s="409" t="str">
        <f t="shared" si="127"/>
        <v>S</v>
      </c>
      <c r="S804" s="6" t="b">
        <f t="shared" si="128"/>
        <v>1</v>
      </c>
      <c r="U804" s="69" t="str">
        <f t="shared" si="129"/>
        <v>3.3.91.91.00 - SENTENÇAS JUDICIAIS</v>
      </c>
    </row>
    <row r="805" spans="1:21" x14ac:dyDescent="0.25">
      <c r="B805" s="188" t="s">
        <v>213</v>
      </c>
      <c r="C805" s="189" t="s">
        <v>213</v>
      </c>
      <c r="D805" s="189" t="s">
        <v>317</v>
      </c>
      <c r="E805" s="189" t="s">
        <v>317</v>
      </c>
      <c r="F805" s="189" t="s">
        <v>218</v>
      </c>
      <c r="G805" s="347" t="str">
        <f t="shared" si="123"/>
        <v>3.3.91.91.04</v>
      </c>
      <c r="H805" s="61" t="s">
        <v>85</v>
      </c>
      <c r="I805" s="202" t="str">
        <f t="shared" si="131"/>
        <v>A</v>
      </c>
      <c r="J805" s="269">
        <f t="shared" si="130"/>
        <v>5</v>
      </c>
      <c r="K805" s="470" t="s">
        <v>61</v>
      </c>
      <c r="M805" s="69" t="str">
        <f t="shared" si="124"/>
        <v>3.3.91.91.04</v>
      </c>
      <c r="N805" s="69" t="str">
        <f t="shared" si="125"/>
        <v>33919104</v>
      </c>
      <c r="O805" s="69" t="b">
        <f t="shared" si="126"/>
        <v>1</v>
      </c>
      <c r="P805" s="186" t="str">
        <f t="shared" si="122"/>
        <v>33919104</v>
      </c>
      <c r="R805" s="407" t="str">
        <f t="shared" si="127"/>
        <v>A</v>
      </c>
      <c r="S805" s="2" t="b">
        <f t="shared" si="128"/>
        <v>1</v>
      </c>
      <c r="U805" s="69" t="str">
        <f t="shared" si="129"/>
        <v>3.3.91.91.04 - SENTENÇAS JUDICIAIS</v>
      </c>
    </row>
    <row r="806" spans="1:21" x14ac:dyDescent="0.25">
      <c r="B806" s="188" t="s">
        <v>213</v>
      </c>
      <c r="C806" s="189" t="s">
        <v>213</v>
      </c>
      <c r="D806" s="189" t="s">
        <v>317</v>
      </c>
      <c r="E806" s="189" t="s">
        <v>317</v>
      </c>
      <c r="F806" s="189" t="s">
        <v>219</v>
      </c>
      <c r="G806" s="347" t="str">
        <f t="shared" si="123"/>
        <v>3.3.91.91.05</v>
      </c>
      <c r="H806" s="61" t="s">
        <v>715</v>
      </c>
      <c r="I806" s="202" t="str">
        <f t="shared" si="131"/>
        <v>A</v>
      </c>
      <c r="J806" s="269">
        <f t="shared" si="130"/>
        <v>5</v>
      </c>
      <c r="K806" s="470" t="s">
        <v>61</v>
      </c>
      <c r="M806" s="69" t="str">
        <f t="shared" si="124"/>
        <v>3.3.91.91.05</v>
      </c>
      <c r="N806" s="69" t="str">
        <f t="shared" si="125"/>
        <v>33919105</v>
      </c>
      <c r="O806" s="69" t="b">
        <f t="shared" si="126"/>
        <v>1</v>
      </c>
      <c r="P806" s="186" t="str">
        <f t="shared" si="122"/>
        <v>33919105</v>
      </c>
      <c r="R806" s="407" t="str">
        <f t="shared" si="127"/>
        <v>A</v>
      </c>
      <c r="S806" s="2" t="b">
        <f t="shared" si="128"/>
        <v>1</v>
      </c>
      <c r="U806" s="69" t="str">
        <f t="shared" si="129"/>
        <v>3.3.91.91.05 - SENTENÇAS JUDICIAIS DE PEQUENO VALOR</v>
      </c>
    </row>
    <row r="807" spans="1:21" x14ac:dyDescent="0.25">
      <c r="B807" s="188" t="s">
        <v>213</v>
      </c>
      <c r="C807" s="189" t="s">
        <v>213</v>
      </c>
      <c r="D807" s="189" t="s">
        <v>317</v>
      </c>
      <c r="E807" s="189" t="s">
        <v>317</v>
      </c>
      <c r="F807" s="189" t="s">
        <v>270</v>
      </c>
      <c r="G807" s="347" t="str">
        <f t="shared" si="123"/>
        <v>3.3.91.91.99</v>
      </c>
      <c r="H807" s="61" t="s">
        <v>623</v>
      </c>
      <c r="I807" s="202" t="str">
        <f t="shared" si="131"/>
        <v>A</v>
      </c>
      <c r="J807" s="269">
        <f t="shared" si="130"/>
        <v>5</v>
      </c>
      <c r="K807" s="470" t="s">
        <v>61</v>
      </c>
      <c r="M807" s="69" t="str">
        <f t="shared" si="124"/>
        <v>3.3.91.91.99</v>
      </c>
      <c r="N807" s="69" t="str">
        <f t="shared" si="125"/>
        <v>33919199</v>
      </c>
      <c r="O807" s="69" t="b">
        <f t="shared" si="126"/>
        <v>1</v>
      </c>
      <c r="P807" s="186" t="str">
        <f t="shared" si="122"/>
        <v>33919199</v>
      </c>
      <c r="R807" s="407" t="str">
        <f t="shared" si="127"/>
        <v>A</v>
      </c>
      <c r="S807" s="2" t="b">
        <f t="shared" si="128"/>
        <v>1</v>
      </c>
      <c r="U807" s="69" t="str">
        <f t="shared" si="129"/>
        <v>3.3.91.91.99 - OUTRAS SENTENÇAS JUDICIAIS</v>
      </c>
    </row>
    <row r="808" spans="1:21" s="6" customFormat="1" x14ac:dyDescent="0.25">
      <c r="A808" s="158"/>
      <c r="B808" s="139" t="s">
        <v>213</v>
      </c>
      <c r="C808" s="115" t="s">
        <v>213</v>
      </c>
      <c r="D808" s="115" t="s">
        <v>317</v>
      </c>
      <c r="E808" s="115" t="s">
        <v>263</v>
      </c>
      <c r="F808" s="115" t="s">
        <v>264</v>
      </c>
      <c r="G808" s="349" t="str">
        <f t="shared" si="123"/>
        <v>3.3.91.92.00</v>
      </c>
      <c r="H808" s="93" t="s">
        <v>88</v>
      </c>
      <c r="I808" s="125" t="str">
        <f t="shared" si="131"/>
        <v>S</v>
      </c>
      <c r="J808" s="272">
        <f t="shared" si="130"/>
        <v>4</v>
      </c>
      <c r="K808" s="479" t="s">
        <v>60</v>
      </c>
      <c r="M808" s="69" t="str">
        <f t="shared" si="124"/>
        <v>3.3.91.92.00</v>
      </c>
      <c r="N808" s="69" t="str">
        <f t="shared" si="125"/>
        <v>33919200</v>
      </c>
      <c r="O808" s="69" t="b">
        <f t="shared" si="126"/>
        <v>1</v>
      </c>
      <c r="P808" s="186" t="str">
        <f t="shared" si="122"/>
        <v>33919200</v>
      </c>
      <c r="R808" s="409" t="str">
        <f t="shared" si="127"/>
        <v>S</v>
      </c>
      <c r="S808" s="6" t="b">
        <f t="shared" si="128"/>
        <v>1</v>
      </c>
      <c r="U808" s="69" t="str">
        <f t="shared" si="129"/>
        <v>3.3.91.92.00 - DESPESAS DE EXERCÍCIOS ANTERIORES</v>
      </c>
    </row>
    <row r="809" spans="1:21" x14ac:dyDescent="0.25">
      <c r="B809" s="188" t="s">
        <v>213</v>
      </c>
      <c r="C809" s="189" t="s">
        <v>213</v>
      </c>
      <c r="D809" s="189" t="s">
        <v>317</v>
      </c>
      <c r="E809" s="189" t="s">
        <v>263</v>
      </c>
      <c r="F809" s="189" t="s">
        <v>215</v>
      </c>
      <c r="G809" s="347" t="str">
        <f t="shared" si="123"/>
        <v>3.3.91.92.30</v>
      </c>
      <c r="H809" s="61" t="s">
        <v>3</v>
      </c>
      <c r="I809" s="202" t="str">
        <f t="shared" si="131"/>
        <v>A</v>
      </c>
      <c r="J809" s="269">
        <f t="shared" si="130"/>
        <v>5</v>
      </c>
      <c r="K809" s="470" t="s">
        <v>61</v>
      </c>
      <c r="M809" s="69" t="str">
        <f t="shared" si="124"/>
        <v>3.3.91.92.30</v>
      </c>
      <c r="N809" s="69" t="str">
        <f t="shared" si="125"/>
        <v>33919230</v>
      </c>
      <c r="O809" s="69" t="b">
        <f t="shared" si="126"/>
        <v>1</v>
      </c>
      <c r="P809" s="186" t="str">
        <f t="shared" si="122"/>
        <v>33919230</v>
      </c>
      <c r="R809" s="407" t="str">
        <f t="shared" si="127"/>
        <v>A</v>
      </c>
      <c r="S809" s="2" t="b">
        <f t="shared" si="128"/>
        <v>1</v>
      </c>
      <c r="U809" s="69" t="str">
        <f t="shared" si="129"/>
        <v>3.3.91.92.30 - MATERIAL DE CONSUMO</v>
      </c>
    </row>
    <row r="810" spans="1:21" x14ac:dyDescent="0.25">
      <c r="B810" s="188" t="s">
        <v>213</v>
      </c>
      <c r="C810" s="189" t="s">
        <v>213</v>
      </c>
      <c r="D810" s="189" t="s">
        <v>317</v>
      </c>
      <c r="E810" s="189" t="s">
        <v>263</v>
      </c>
      <c r="F810" s="189" t="s">
        <v>239</v>
      </c>
      <c r="G810" s="347" t="str">
        <f t="shared" si="123"/>
        <v>3.3.91.92.33</v>
      </c>
      <c r="H810" s="61" t="s">
        <v>31</v>
      </c>
      <c r="I810" s="202" t="str">
        <f t="shared" si="131"/>
        <v>A</v>
      </c>
      <c r="J810" s="269">
        <f t="shared" si="130"/>
        <v>5</v>
      </c>
      <c r="K810" s="470" t="s">
        <v>61</v>
      </c>
      <c r="M810" s="69" t="str">
        <f t="shared" si="124"/>
        <v>3.3.91.92.33</v>
      </c>
      <c r="N810" s="69" t="str">
        <f t="shared" si="125"/>
        <v>33919233</v>
      </c>
      <c r="O810" s="69" t="b">
        <f t="shared" si="126"/>
        <v>1</v>
      </c>
      <c r="P810" s="186" t="str">
        <f t="shared" si="122"/>
        <v>33919233</v>
      </c>
      <c r="R810" s="407" t="str">
        <f t="shared" si="127"/>
        <v>A</v>
      </c>
      <c r="S810" s="2" t="b">
        <f t="shared" si="128"/>
        <v>1</v>
      </c>
      <c r="U810" s="69" t="str">
        <f t="shared" si="129"/>
        <v>3.3.91.92.33 - PASSAGENS E DESPESAS COM LOCOMOÇÃO</v>
      </c>
    </row>
    <row r="811" spans="1:21" x14ac:dyDescent="0.25">
      <c r="B811" s="188" t="s">
        <v>213</v>
      </c>
      <c r="C811" s="189" t="s">
        <v>213</v>
      </c>
      <c r="D811" s="189" t="s">
        <v>317</v>
      </c>
      <c r="E811" s="189" t="s">
        <v>263</v>
      </c>
      <c r="F811" s="189" t="s">
        <v>262</v>
      </c>
      <c r="G811" s="347" t="str">
        <f t="shared" si="123"/>
        <v>3.3.91.92.39</v>
      </c>
      <c r="H811" s="61" t="s">
        <v>723</v>
      </c>
      <c r="I811" s="202" t="str">
        <f t="shared" si="131"/>
        <v>A</v>
      </c>
      <c r="J811" s="269">
        <f t="shared" si="130"/>
        <v>5</v>
      </c>
      <c r="K811" s="470" t="s">
        <v>61</v>
      </c>
      <c r="M811" s="69" t="str">
        <f t="shared" si="124"/>
        <v>3.3.91.92.39</v>
      </c>
      <c r="N811" s="69" t="str">
        <f t="shared" si="125"/>
        <v>33919239</v>
      </c>
      <c r="O811" s="69" t="b">
        <f t="shared" si="126"/>
        <v>1</v>
      </c>
      <c r="P811" s="186" t="str">
        <f t="shared" si="122"/>
        <v>33919239</v>
      </c>
      <c r="R811" s="407" t="str">
        <f t="shared" si="127"/>
        <v>A</v>
      </c>
      <c r="S811" s="2" t="b">
        <f t="shared" si="128"/>
        <v>1</v>
      </c>
      <c r="U811" s="69" t="str">
        <f t="shared" si="129"/>
        <v>3.3.91.92.39 - OUTROS SERVIÇOS DE TERCEIROS - PJ</v>
      </c>
    </row>
    <row r="812" spans="1:21" x14ac:dyDescent="0.25">
      <c r="B812" s="188" t="s">
        <v>213</v>
      </c>
      <c r="C812" s="189" t="s">
        <v>213</v>
      </c>
      <c r="D812" s="189" t="s">
        <v>317</v>
      </c>
      <c r="E812" s="189" t="s">
        <v>263</v>
      </c>
      <c r="F812" s="189" t="s">
        <v>247</v>
      </c>
      <c r="G812" s="347" t="str">
        <f t="shared" si="123"/>
        <v>3.3.91.92.47</v>
      </c>
      <c r="H812" s="61" t="s">
        <v>726</v>
      </c>
      <c r="I812" s="202" t="str">
        <f t="shared" si="131"/>
        <v>A</v>
      </c>
      <c r="J812" s="269">
        <f t="shared" si="130"/>
        <v>5</v>
      </c>
      <c r="K812" s="470" t="s">
        <v>61</v>
      </c>
      <c r="M812" s="69" t="str">
        <f t="shared" si="124"/>
        <v>3.3.91.92.47</v>
      </c>
      <c r="N812" s="69" t="str">
        <f t="shared" si="125"/>
        <v>33919247</v>
      </c>
      <c r="O812" s="69" t="b">
        <f t="shared" si="126"/>
        <v>1</v>
      </c>
      <c r="P812" s="186" t="str">
        <f t="shared" si="122"/>
        <v>33919247</v>
      </c>
      <c r="R812" s="407" t="str">
        <f t="shared" si="127"/>
        <v>A</v>
      </c>
      <c r="S812" s="2" t="b">
        <f t="shared" si="128"/>
        <v>1</v>
      </c>
      <c r="U812" s="69" t="str">
        <f t="shared" si="129"/>
        <v>3.3.91.92.47 - OBRIGAÇÕES TRIBUTARIAS E CONTRIBUTIVAS</v>
      </c>
    </row>
    <row r="813" spans="1:21" x14ac:dyDescent="0.25">
      <c r="B813" s="188" t="s">
        <v>213</v>
      </c>
      <c r="C813" s="189" t="s">
        <v>213</v>
      </c>
      <c r="D813" s="189" t="s">
        <v>317</v>
      </c>
      <c r="E813" s="189" t="s">
        <v>263</v>
      </c>
      <c r="F813" s="189" t="s">
        <v>317</v>
      </c>
      <c r="G813" s="347" t="str">
        <f t="shared" si="123"/>
        <v>3.3.91.92.91</v>
      </c>
      <c r="H813" s="61" t="s">
        <v>85</v>
      </c>
      <c r="I813" s="202" t="str">
        <f t="shared" si="131"/>
        <v>A</v>
      </c>
      <c r="J813" s="269">
        <f t="shared" si="130"/>
        <v>5</v>
      </c>
      <c r="K813" s="470" t="s">
        <v>61</v>
      </c>
      <c r="M813" s="69" t="str">
        <f t="shared" si="124"/>
        <v>3.3.91.92.91</v>
      </c>
      <c r="N813" s="69" t="str">
        <f t="shared" si="125"/>
        <v>33919291</v>
      </c>
      <c r="O813" s="69" t="b">
        <f t="shared" si="126"/>
        <v>1</v>
      </c>
      <c r="P813" s="186" t="str">
        <f t="shared" si="122"/>
        <v>33919291</v>
      </c>
      <c r="R813" s="407" t="str">
        <f t="shared" si="127"/>
        <v>A</v>
      </c>
      <c r="S813" s="2" t="b">
        <f t="shared" si="128"/>
        <v>1</v>
      </c>
      <c r="U813" s="69" t="str">
        <f t="shared" si="129"/>
        <v>3.3.91.92.91 - SENTENÇAS JUDICIAIS</v>
      </c>
    </row>
    <row r="814" spans="1:21" x14ac:dyDescent="0.25">
      <c r="B814" s="188" t="s">
        <v>213</v>
      </c>
      <c r="C814" s="189" t="s">
        <v>213</v>
      </c>
      <c r="D814" s="189" t="s">
        <v>317</v>
      </c>
      <c r="E814" s="189" t="s">
        <v>263</v>
      </c>
      <c r="F814" s="189" t="s">
        <v>263</v>
      </c>
      <c r="G814" s="347" t="str">
        <f t="shared" si="123"/>
        <v>3.3.91.92.92</v>
      </c>
      <c r="H814" s="61" t="s">
        <v>3</v>
      </c>
      <c r="I814" s="202" t="str">
        <f t="shared" si="131"/>
        <v>A</v>
      </c>
      <c r="J814" s="269">
        <f t="shared" si="130"/>
        <v>5</v>
      </c>
      <c r="K814" s="470" t="s">
        <v>61</v>
      </c>
      <c r="M814" s="69" t="str">
        <f t="shared" si="124"/>
        <v>3.3.91.92.92</v>
      </c>
      <c r="N814" s="69" t="str">
        <f t="shared" si="125"/>
        <v>33919292</v>
      </c>
      <c r="O814" s="69" t="b">
        <f t="shared" si="126"/>
        <v>1</v>
      </c>
      <c r="P814" s="186" t="str">
        <f t="shared" si="122"/>
        <v>33919292</v>
      </c>
      <c r="R814" s="407" t="str">
        <f t="shared" si="127"/>
        <v>A</v>
      </c>
      <c r="S814" s="2" t="b">
        <f t="shared" si="128"/>
        <v>1</v>
      </c>
      <c r="U814" s="69" t="str">
        <f t="shared" si="129"/>
        <v>3.3.91.92.92 - MATERIAL DE CONSUMO</v>
      </c>
    </row>
    <row r="815" spans="1:21" x14ac:dyDescent="0.25">
      <c r="B815" s="188" t="s">
        <v>213</v>
      </c>
      <c r="C815" s="189" t="s">
        <v>213</v>
      </c>
      <c r="D815" s="189" t="s">
        <v>317</v>
      </c>
      <c r="E815" s="189" t="s">
        <v>263</v>
      </c>
      <c r="F815" s="189" t="s">
        <v>302</v>
      </c>
      <c r="G815" s="347" t="str">
        <f t="shared" si="123"/>
        <v>3.3.91.92.93</v>
      </c>
      <c r="H815" s="61" t="s">
        <v>730</v>
      </c>
      <c r="I815" s="202" t="str">
        <f t="shared" si="131"/>
        <v>A</v>
      </c>
      <c r="J815" s="269">
        <f t="shared" si="130"/>
        <v>5</v>
      </c>
      <c r="K815" s="470" t="s">
        <v>61</v>
      </c>
      <c r="M815" s="69" t="str">
        <f t="shared" si="124"/>
        <v>3.3.91.92.93</v>
      </c>
      <c r="N815" s="69" t="str">
        <f t="shared" si="125"/>
        <v>33919293</v>
      </c>
      <c r="O815" s="69" t="b">
        <f t="shared" si="126"/>
        <v>1</v>
      </c>
      <c r="P815" s="186" t="str">
        <f t="shared" si="122"/>
        <v>33919293</v>
      </c>
      <c r="R815" s="407" t="str">
        <f t="shared" si="127"/>
        <v>A</v>
      </c>
      <c r="S815" s="2" t="b">
        <f t="shared" si="128"/>
        <v>1</v>
      </c>
      <c r="U815" s="69" t="str">
        <f t="shared" si="129"/>
        <v>3.3.91.92.93 - INDENIZAÇÕES E RESTITUICÕES</v>
      </c>
    </row>
    <row r="816" spans="1:21" x14ac:dyDescent="0.25">
      <c r="B816" s="188" t="s">
        <v>213</v>
      </c>
      <c r="C816" s="189" t="s">
        <v>213</v>
      </c>
      <c r="D816" s="189" t="s">
        <v>317</v>
      </c>
      <c r="E816" s="189" t="s">
        <v>263</v>
      </c>
      <c r="F816" s="189" t="s">
        <v>270</v>
      </c>
      <c r="G816" s="347" t="str">
        <f t="shared" si="123"/>
        <v>3.3.91.92.99</v>
      </c>
      <c r="H816" s="61" t="s">
        <v>96</v>
      </c>
      <c r="I816" s="202" t="str">
        <f t="shared" si="131"/>
        <v>A</v>
      </c>
      <c r="J816" s="269">
        <f t="shared" si="130"/>
        <v>5</v>
      </c>
      <c r="K816" s="470" t="s">
        <v>61</v>
      </c>
      <c r="M816" s="69" t="str">
        <f t="shared" si="124"/>
        <v>3.3.91.92.99</v>
      </c>
      <c r="N816" s="69" t="str">
        <f t="shared" si="125"/>
        <v>33919299</v>
      </c>
      <c r="O816" s="69" t="b">
        <f t="shared" si="126"/>
        <v>1</v>
      </c>
      <c r="P816" s="186" t="str">
        <f t="shared" ref="P816:P879" si="132">TRIM(SUBSTITUTE(TEXT(G816,"00000000"),".",""))</f>
        <v>33919299</v>
      </c>
      <c r="R816" s="407" t="str">
        <f t="shared" si="127"/>
        <v>A</v>
      </c>
      <c r="S816" s="2" t="b">
        <f t="shared" si="128"/>
        <v>1</v>
      </c>
      <c r="U816" s="69" t="str">
        <f t="shared" si="129"/>
        <v>3.3.91.92.99 - OUTRAS DESPESAS DE EXERCICIOS ANTERIORES</v>
      </c>
    </row>
    <row r="817" spans="1:21" x14ac:dyDescent="0.25">
      <c r="B817" s="391" t="s">
        <v>213</v>
      </c>
      <c r="C817" s="327" t="s">
        <v>213</v>
      </c>
      <c r="D817" s="327" t="s">
        <v>317</v>
      </c>
      <c r="E817" s="327" t="s">
        <v>302</v>
      </c>
      <c r="F817" s="327" t="s">
        <v>264</v>
      </c>
      <c r="G817" s="356" t="str">
        <f t="shared" si="123"/>
        <v>3.3.91.93.00</v>
      </c>
      <c r="H817" s="92" t="s">
        <v>9</v>
      </c>
      <c r="I817" s="215" t="str">
        <f t="shared" si="131"/>
        <v>A</v>
      </c>
      <c r="J817" s="282">
        <f t="shared" si="130"/>
        <v>4</v>
      </c>
      <c r="K817" s="467" t="s">
        <v>53</v>
      </c>
      <c r="M817" s="69" t="str">
        <f t="shared" si="124"/>
        <v>3.3.91.93.00</v>
      </c>
      <c r="N817" s="69" t="str">
        <f t="shared" si="125"/>
        <v>33919300</v>
      </c>
      <c r="O817" s="69" t="b">
        <f t="shared" si="126"/>
        <v>1</v>
      </c>
      <c r="P817" s="186" t="str">
        <f t="shared" si="132"/>
        <v>33919300</v>
      </c>
      <c r="R817" s="407" t="str">
        <f t="shared" si="127"/>
        <v>A</v>
      </c>
      <c r="S817" s="2" t="b">
        <f t="shared" si="128"/>
        <v>1</v>
      </c>
      <c r="U817" s="69" t="str">
        <f t="shared" si="129"/>
        <v>3.3.91.93.00 - INDENIZAÇÕES E RESTITUIÇÕES</v>
      </c>
    </row>
    <row r="818" spans="1:21" s="69" customFormat="1" x14ac:dyDescent="0.25">
      <c r="A818" s="157"/>
      <c r="B818" s="134">
        <v>3</v>
      </c>
      <c r="C818" s="110" t="s">
        <v>213</v>
      </c>
      <c r="D818" s="110" t="s">
        <v>317</v>
      </c>
      <c r="E818" s="110" t="s">
        <v>305</v>
      </c>
      <c r="F818" s="110" t="s">
        <v>264</v>
      </c>
      <c r="G818" s="343" t="str">
        <f t="shared" si="123"/>
        <v>3.3.91.95.00</v>
      </c>
      <c r="H818" s="111" t="s">
        <v>182</v>
      </c>
      <c r="I818" s="198" t="str">
        <f t="shared" si="131"/>
        <v>A</v>
      </c>
      <c r="J818" s="265">
        <f t="shared" si="130"/>
        <v>4</v>
      </c>
      <c r="K818" s="467" t="s">
        <v>53</v>
      </c>
      <c r="M818" s="69" t="str">
        <f t="shared" si="124"/>
        <v>3.3.91.95.00</v>
      </c>
      <c r="N818" s="69" t="str">
        <f t="shared" si="125"/>
        <v>33919500</v>
      </c>
      <c r="O818" s="69" t="b">
        <f t="shared" si="126"/>
        <v>1</v>
      </c>
      <c r="P818" s="186" t="str">
        <f t="shared" si="132"/>
        <v>33919500</v>
      </c>
      <c r="R818" s="407" t="str">
        <f t="shared" si="127"/>
        <v>A</v>
      </c>
      <c r="S818" s="69" t="b">
        <f t="shared" si="128"/>
        <v>1</v>
      </c>
      <c r="U818" s="69" t="str">
        <f t="shared" si="129"/>
        <v>3.3.91.95.00 - INDENIZAÇÃO PELA EXECUÇÃO DE TRABALHOS DE CAMPO</v>
      </c>
    </row>
    <row r="819" spans="1:21" x14ac:dyDescent="0.25">
      <c r="B819" s="393" t="s">
        <v>213</v>
      </c>
      <c r="C819" s="329" t="s">
        <v>213</v>
      </c>
      <c r="D819" s="329" t="s">
        <v>317</v>
      </c>
      <c r="E819" s="329" t="s">
        <v>306</v>
      </c>
      <c r="F819" s="329" t="s">
        <v>264</v>
      </c>
      <c r="G819" s="358" t="str">
        <f t="shared" si="123"/>
        <v>3.3.91.96.00</v>
      </c>
      <c r="H819" s="72" t="s">
        <v>98</v>
      </c>
      <c r="I819" s="218" t="str">
        <f t="shared" si="131"/>
        <v>A</v>
      </c>
      <c r="J819" s="284">
        <f t="shared" si="130"/>
        <v>4</v>
      </c>
      <c r="K819" s="465" t="s">
        <v>53</v>
      </c>
      <c r="M819" s="69" t="str">
        <f t="shared" si="124"/>
        <v>3.3.91.96.00</v>
      </c>
      <c r="N819" s="69" t="str">
        <f t="shared" si="125"/>
        <v>33919600</v>
      </c>
      <c r="O819" s="69" t="b">
        <f t="shared" si="126"/>
        <v>1</v>
      </c>
      <c r="P819" s="186" t="str">
        <f t="shared" si="132"/>
        <v>33919600</v>
      </c>
      <c r="R819" s="407" t="str">
        <f t="shared" si="127"/>
        <v>A</v>
      </c>
      <c r="S819" s="2" t="b">
        <f t="shared" si="128"/>
        <v>1</v>
      </c>
      <c r="U819" s="69" t="str">
        <f t="shared" si="129"/>
        <v>3.3.91.96.00 - RESSARCIMENTO DE DESPESAS DE PESSOAL REQUISITADO</v>
      </c>
    </row>
    <row r="820" spans="1:21" x14ac:dyDescent="0.25">
      <c r="B820" s="380" t="s">
        <v>213</v>
      </c>
      <c r="C820" s="318" t="s">
        <v>213</v>
      </c>
      <c r="D820" s="318" t="s">
        <v>317</v>
      </c>
      <c r="E820" s="318" t="s">
        <v>533</v>
      </c>
      <c r="F820" s="318" t="s">
        <v>264</v>
      </c>
      <c r="G820" s="341" t="str">
        <f t="shared" si="123"/>
        <v>3.3.91.97.00</v>
      </c>
      <c r="H820" s="46" t="s">
        <v>740</v>
      </c>
      <c r="I820" s="196" t="str">
        <f t="shared" si="131"/>
        <v>A</v>
      </c>
      <c r="J820" s="263">
        <f t="shared" si="130"/>
        <v>4</v>
      </c>
      <c r="K820" s="465" t="s">
        <v>53</v>
      </c>
      <c r="M820" s="69" t="str">
        <f t="shared" si="124"/>
        <v>3.3.91.97.00</v>
      </c>
      <c r="N820" s="69" t="str">
        <f t="shared" si="125"/>
        <v>33919700</v>
      </c>
      <c r="O820" s="69" t="b">
        <f t="shared" si="126"/>
        <v>1</v>
      </c>
      <c r="P820" s="186" t="str">
        <f t="shared" si="132"/>
        <v>33919700</v>
      </c>
      <c r="R820" s="407" t="str">
        <f t="shared" si="127"/>
        <v>A</v>
      </c>
      <c r="S820" s="2" t="b">
        <f t="shared" si="128"/>
        <v>1</v>
      </c>
      <c r="U820" s="69" t="str">
        <f t="shared" si="129"/>
        <v>3.3.91.97.00 - APORTE PARA COBERTURA DO DÉFICIT ATUARIAL DO RPPS</v>
      </c>
    </row>
    <row r="821" spans="1:21" x14ac:dyDescent="0.25">
      <c r="B821" s="380" t="s">
        <v>213</v>
      </c>
      <c r="C821" s="318" t="s">
        <v>213</v>
      </c>
      <c r="D821" s="318" t="s">
        <v>317</v>
      </c>
      <c r="E821" s="318" t="s">
        <v>534</v>
      </c>
      <c r="F821" s="318" t="s">
        <v>264</v>
      </c>
      <c r="G821" s="341" t="str">
        <f t="shared" si="123"/>
        <v>3.3.91.98.00</v>
      </c>
      <c r="H821" s="162" t="s">
        <v>522</v>
      </c>
      <c r="I821" s="225" t="str">
        <f t="shared" si="131"/>
        <v>A</v>
      </c>
      <c r="J821" s="293">
        <f t="shared" si="130"/>
        <v>4</v>
      </c>
      <c r="K821" s="465" t="s">
        <v>53</v>
      </c>
      <c r="M821" s="69" t="str">
        <f t="shared" si="124"/>
        <v>3.3.91.98.00</v>
      </c>
      <c r="N821" s="69" t="str">
        <f t="shared" si="125"/>
        <v>33919800</v>
      </c>
      <c r="O821" s="69" t="b">
        <f t="shared" si="126"/>
        <v>1</v>
      </c>
      <c r="P821" s="186" t="str">
        <f t="shared" si="132"/>
        <v>33919800</v>
      </c>
      <c r="R821" s="407" t="str">
        <f t="shared" si="127"/>
        <v>A</v>
      </c>
      <c r="S821" s="2" t="b">
        <f t="shared" si="128"/>
        <v>1</v>
      </c>
      <c r="U821" s="69" t="str">
        <f t="shared" si="129"/>
        <v>3.3.91.98.00 - DESPESA DO ORÇAMENTO DE INVESTIMENTO</v>
      </c>
    </row>
    <row r="822" spans="1:21" s="6" customFormat="1" x14ac:dyDescent="0.25">
      <c r="A822" s="158"/>
      <c r="B822" s="149" t="s">
        <v>213</v>
      </c>
      <c r="C822" s="150" t="s">
        <v>213</v>
      </c>
      <c r="D822" s="150" t="s">
        <v>263</v>
      </c>
      <c r="E822" s="150" t="s">
        <v>264</v>
      </c>
      <c r="F822" s="150" t="s">
        <v>264</v>
      </c>
      <c r="G822" s="340" t="str">
        <f t="shared" si="123"/>
        <v>3.3.92.00.00</v>
      </c>
      <c r="H822" s="51" t="s">
        <v>741</v>
      </c>
      <c r="I822" s="194" t="str">
        <f t="shared" si="131"/>
        <v>S</v>
      </c>
      <c r="J822" s="261">
        <f t="shared" si="130"/>
        <v>3</v>
      </c>
      <c r="K822" s="137" t="s">
        <v>304</v>
      </c>
      <c r="M822" s="69" t="str">
        <f t="shared" si="124"/>
        <v>3.3.92.00.00</v>
      </c>
      <c r="N822" s="69" t="str">
        <f t="shared" si="125"/>
        <v>33920000</v>
      </c>
      <c r="O822" s="69" t="b">
        <f t="shared" si="126"/>
        <v>1</v>
      </c>
      <c r="P822" s="186" t="str">
        <f t="shared" si="132"/>
        <v>33920000</v>
      </c>
      <c r="R822" s="409" t="str">
        <f t="shared" si="127"/>
        <v>S</v>
      </c>
      <c r="S822" s="6" t="b">
        <f t="shared" si="128"/>
        <v>1</v>
      </c>
      <c r="U822" s="69" t="str">
        <f t="shared" si="129"/>
        <v>3.3.92.00.00 - APLICAÇÃO DIRETA DE RECURSOS RECEBIDOS DE OUTROS ENTES</v>
      </c>
    </row>
    <row r="823" spans="1:21" s="62" customFormat="1" x14ac:dyDescent="0.25">
      <c r="A823" s="158"/>
      <c r="B823" s="138" t="s">
        <v>213</v>
      </c>
      <c r="C823" s="113" t="s">
        <v>213</v>
      </c>
      <c r="D823" s="113" t="s">
        <v>263</v>
      </c>
      <c r="E823" s="113" t="s">
        <v>220</v>
      </c>
      <c r="F823" s="113" t="s">
        <v>264</v>
      </c>
      <c r="G823" s="366" t="str">
        <f t="shared" si="123"/>
        <v>3.3.92.06.00</v>
      </c>
      <c r="H823" s="89" t="s">
        <v>135</v>
      </c>
      <c r="I823" s="128" t="str">
        <f t="shared" si="131"/>
        <v>A</v>
      </c>
      <c r="J823" s="278">
        <f t="shared" si="130"/>
        <v>4</v>
      </c>
      <c r="K823" s="467" t="s">
        <v>53</v>
      </c>
      <c r="M823" s="69" t="str">
        <f t="shared" si="124"/>
        <v>3.3.92.06.00</v>
      </c>
      <c r="N823" s="69" t="str">
        <f t="shared" si="125"/>
        <v>33920600</v>
      </c>
      <c r="O823" s="69" t="b">
        <f t="shared" si="126"/>
        <v>1</v>
      </c>
      <c r="P823" s="186" t="str">
        <f t="shared" si="132"/>
        <v>33920600</v>
      </c>
      <c r="R823" s="409" t="str">
        <f t="shared" si="127"/>
        <v>A</v>
      </c>
      <c r="S823" s="62" t="b">
        <f t="shared" si="128"/>
        <v>1</v>
      </c>
      <c r="U823" s="69" t="str">
        <f t="shared" si="129"/>
        <v>3.3.92.06.00 - BENEFÍCIO MENSAL AO DEFICIENTE E AO IDOSO</v>
      </c>
    </row>
    <row r="824" spans="1:21" s="62" customFormat="1" x14ac:dyDescent="0.25">
      <c r="A824" s="160"/>
      <c r="B824" s="138" t="s">
        <v>213</v>
      </c>
      <c r="C824" s="113" t="s">
        <v>213</v>
      </c>
      <c r="D824" s="113" t="s">
        <v>263</v>
      </c>
      <c r="E824" s="113" t="s">
        <v>222</v>
      </c>
      <c r="F824" s="113" t="s">
        <v>264</v>
      </c>
      <c r="G824" s="366" t="str">
        <f t="shared" si="123"/>
        <v>3.3.92.08.00</v>
      </c>
      <c r="H824" s="89" t="s">
        <v>475</v>
      </c>
      <c r="I824" s="128" t="str">
        <f t="shared" si="131"/>
        <v>A</v>
      </c>
      <c r="J824" s="278">
        <f t="shared" si="130"/>
        <v>4</v>
      </c>
      <c r="K824" s="467" t="s">
        <v>53</v>
      </c>
      <c r="M824" s="69" t="str">
        <f t="shared" si="124"/>
        <v>3.3.92.08.00</v>
      </c>
      <c r="N824" s="69" t="str">
        <f t="shared" si="125"/>
        <v>33920800</v>
      </c>
      <c r="O824" s="69" t="b">
        <f t="shared" si="126"/>
        <v>1</v>
      </c>
      <c r="P824" s="186" t="str">
        <f t="shared" si="132"/>
        <v>33920800</v>
      </c>
      <c r="R824" s="409" t="str">
        <f t="shared" si="127"/>
        <v>A</v>
      </c>
      <c r="S824" s="62" t="b">
        <f t="shared" si="128"/>
        <v>1</v>
      </c>
      <c r="U824" s="69" t="str">
        <f t="shared" si="129"/>
        <v>3.3.92.08.00 - OUTROS BENEFÍCIOS ASSISTENCIAIS DO SERVIDOR OU DO MILITAR</v>
      </c>
    </row>
    <row r="825" spans="1:21" s="62" customFormat="1" x14ac:dyDescent="0.25">
      <c r="A825" s="158"/>
      <c r="B825" s="138" t="s">
        <v>213</v>
      </c>
      <c r="C825" s="113" t="s">
        <v>213</v>
      </c>
      <c r="D825" s="113" t="s">
        <v>263</v>
      </c>
      <c r="E825" s="113" t="s">
        <v>261</v>
      </c>
      <c r="F825" s="113" t="s">
        <v>264</v>
      </c>
      <c r="G825" s="366" t="str">
        <f t="shared" si="123"/>
        <v>3.3.92.10.00</v>
      </c>
      <c r="H825" s="89" t="s">
        <v>173</v>
      </c>
      <c r="I825" s="128" t="str">
        <f t="shared" si="131"/>
        <v>A</v>
      </c>
      <c r="J825" s="278">
        <f t="shared" si="130"/>
        <v>4</v>
      </c>
      <c r="K825" s="467" t="s">
        <v>53</v>
      </c>
      <c r="M825" s="69" t="str">
        <f t="shared" si="124"/>
        <v>3.3.92.10.00</v>
      </c>
      <c r="N825" s="69" t="str">
        <f t="shared" si="125"/>
        <v>33921000</v>
      </c>
      <c r="O825" s="69" t="b">
        <f t="shared" si="126"/>
        <v>1</v>
      </c>
      <c r="P825" s="186" t="str">
        <f t="shared" si="132"/>
        <v>33921000</v>
      </c>
      <c r="R825" s="409" t="str">
        <f t="shared" si="127"/>
        <v>A</v>
      </c>
      <c r="S825" s="62" t="b">
        <f t="shared" si="128"/>
        <v>1</v>
      </c>
      <c r="U825" s="69" t="str">
        <f t="shared" si="129"/>
        <v>3.3.92.10.00 - SEGURO DESEMPREGO E ABONO SALARIAL</v>
      </c>
    </row>
    <row r="826" spans="1:21" s="42" customFormat="1" x14ac:dyDescent="0.25">
      <c r="A826" s="419"/>
      <c r="B826" s="138" t="s">
        <v>213</v>
      </c>
      <c r="C826" s="113" t="s">
        <v>213</v>
      </c>
      <c r="D826" s="113" t="s">
        <v>263</v>
      </c>
      <c r="E826" s="113" t="s">
        <v>254</v>
      </c>
      <c r="F826" s="113" t="s">
        <v>264</v>
      </c>
      <c r="G826" s="353" t="str">
        <f t="shared" si="123"/>
        <v>3.3.92.14.00</v>
      </c>
      <c r="H826" s="89" t="s">
        <v>131</v>
      </c>
      <c r="I826" s="128" t="str">
        <f t="shared" si="131"/>
        <v>A</v>
      </c>
      <c r="J826" s="278">
        <f t="shared" si="130"/>
        <v>4</v>
      </c>
      <c r="K826" s="467" t="s">
        <v>53</v>
      </c>
      <c r="M826" s="69" t="str">
        <f t="shared" si="124"/>
        <v>3.3.92.14.00</v>
      </c>
      <c r="N826" s="69" t="str">
        <f t="shared" si="125"/>
        <v>33921400</v>
      </c>
      <c r="O826" s="69" t="b">
        <f t="shared" si="126"/>
        <v>1</v>
      </c>
      <c r="P826" s="186" t="str">
        <f t="shared" si="132"/>
        <v>33921400</v>
      </c>
      <c r="R826" s="409" t="str">
        <f t="shared" si="127"/>
        <v>A</v>
      </c>
      <c r="S826" s="42" t="b">
        <f t="shared" si="128"/>
        <v>1</v>
      </c>
      <c r="U826" s="69" t="str">
        <f t="shared" si="129"/>
        <v>3.3.92.14.00 - DIÁRIAS - CIVIL</v>
      </c>
    </row>
    <row r="827" spans="1:21" s="42" customFormat="1" x14ac:dyDescent="0.25">
      <c r="A827" s="419"/>
      <c r="B827" s="138" t="s">
        <v>213</v>
      </c>
      <c r="C827" s="113" t="s">
        <v>213</v>
      </c>
      <c r="D827" s="113" t="s">
        <v>263</v>
      </c>
      <c r="E827" s="113" t="s">
        <v>226</v>
      </c>
      <c r="F827" s="113" t="s">
        <v>264</v>
      </c>
      <c r="G827" s="353" t="str">
        <f t="shared" si="123"/>
        <v>3.3.92.18.00</v>
      </c>
      <c r="H827" s="89" t="s">
        <v>148</v>
      </c>
      <c r="I827" s="128" t="str">
        <f t="shared" si="131"/>
        <v>A</v>
      </c>
      <c r="J827" s="278">
        <f t="shared" si="130"/>
        <v>4</v>
      </c>
      <c r="K827" s="467" t="s">
        <v>53</v>
      </c>
      <c r="M827" s="69" t="str">
        <f t="shared" si="124"/>
        <v>3.3.92.18.00</v>
      </c>
      <c r="N827" s="69" t="str">
        <f t="shared" si="125"/>
        <v>33921800</v>
      </c>
      <c r="O827" s="69" t="b">
        <f t="shared" si="126"/>
        <v>1</v>
      </c>
      <c r="P827" s="186" t="str">
        <f t="shared" si="132"/>
        <v>33921800</v>
      </c>
      <c r="R827" s="409" t="str">
        <f t="shared" si="127"/>
        <v>A</v>
      </c>
      <c r="S827" s="42" t="b">
        <f t="shared" si="128"/>
        <v>1</v>
      </c>
      <c r="U827" s="69" t="str">
        <f t="shared" si="129"/>
        <v>3.3.92.18.00 - AUXÍLIO FINANCEIRO A ESTUDANTES</v>
      </c>
    </row>
    <row r="828" spans="1:21" s="62" customFormat="1" x14ac:dyDescent="0.25">
      <c r="A828" s="158"/>
      <c r="B828" s="138" t="s">
        <v>213</v>
      </c>
      <c r="C828" s="113" t="s">
        <v>213</v>
      </c>
      <c r="D828" s="113" t="s">
        <v>263</v>
      </c>
      <c r="E828" s="113" t="s">
        <v>227</v>
      </c>
      <c r="F828" s="113" t="s">
        <v>264</v>
      </c>
      <c r="G828" s="366" t="str">
        <f t="shared" si="123"/>
        <v>3.3.92.19.00</v>
      </c>
      <c r="H828" s="114" t="s">
        <v>150</v>
      </c>
      <c r="I828" s="128" t="str">
        <f t="shared" si="131"/>
        <v>A</v>
      </c>
      <c r="J828" s="278">
        <f t="shared" si="130"/>
        <v>4</v>
      </c>
      <c r="K828" s="467" t="s">
        <v>53</v>
      </c>
      <c r="M828" s="69" t="str">
        <f t="shared" si="124"/>
        <v>3.3.92.19.00</v>
      </c>
      <c r="N828" s="69" t="str">
        <f t="shared" si="125"/>
        <v>33921900</v>
      </c>
      <c r="O828" s="69" t="b">
        <f t="shared" si="126"/>
        <v>1</v>
      </c>
      <c r="P828" s="186" t="str">
        <f t="shared" si="132"/>
        <v>33921900</v>
      </c>
      <c r="R828" s="409" t="str">
        <f t="shared" si="127"/>
        <v>A</v>
      </c>
      <c r="S828" s="62" t="b">
        <f t="shared" si="128"/>
        <v>1</v>
      </c>
      <c r="U828" s="69" t="str">
        <f t="shared" si="129"/>
        <v>3.3.92.19.00 - AUXÍLIO FINANCEIRO A PESQUISADORES</v>
      </c>
    </row>
    <row r="829" spans="1:21" s="42" customFormat="1" x14ac:dyDescent="0.25">
      <c r="A829" s="158"/>
      <c r="B829" s="138" t="s">
        <v>213</v>
      </c>
      <c r="C829" s="113" t="s">
        <v>213</v>
      </c>
      <c r="D829" s="113" t="s">
        <v>263</v>
      </c>
      <c r="E829" s="113" t="s">
        <v>256</v>
      </c>
      <c r="F829" s="113" t="s">
        <v>264</v>
      </c>
      <c r="G829" s="353" t="str">
        <f t="shared" si="123"/>
        <v>3.3.92.20.00</v>
      </c>
      <c r="H829" s="89" t="s">
        <v>150</v>
      </c>
      <c r="I829" s="128" t="str">
        <f t="shared" si="131"/>
        <v>A</v>
      </c>
      <c r="J829" s="278">
        <f t="shared" si="130"/>
        <v>4</v>
      </c>
      <c r="K829" s="467" t="s">
        <v>53</v>
      </c>
      <c r="M829" s="69" t="str">
        <f t="shared" si="124"/>
        <v>3.3.92.20.00</v>
      </c>
      <c r="N829" s="69" t="str">
        <f t="shared" si="125"/>
        <v>33922000</v>
      </c>
      <c r="O829" s="69" t="b">
        <f t="shared" si="126"/>
        <v>1</v>
      </c>
      <c r="P829" s="186" t="str">
        <f t="shared" si="132"/>
        <v>33922000</v>
      </c>
      <c r="R829" s="409" t="str">
        <f t="shared" si="127"/>
        <v>A</v>
      </c>
      <c r="S829" s="42" t="b">
        <f t="shared" si="128"/>
        <v>1</v>
      </c>
      <c r="U829" s="69" t="str">
        <f t="shared" si="129"/>
        <v>3.3.92.20.00 - AUXÍLIO FINANCEIRO A PESQUISADORES</v>
      </c>
    </row>
    <row r="830" spans="1:21" s="62" customFormat="1" x14ac:dyDescent="0.25">
      <c r="A830" s="158"/>
      <c r="B830" s="138" t="s">
        <v>213</v>
      </c>
      <c r="C830" s="113" t="s">
        <v>213</v>
      </c>
      <c r="D830" s="113" t="s">
        <v>263</v>
      </c>
      <c r="E830" s="113" t="s">
        <v>230</v>
      </c>
      <c r="F830" s="113" t="s">
        <v>264</v>
      </c>
      <c r="G830" s="366" t="str">
        <f t="shared" si="123"/>
        <v>3.3.92.27.00</v>
      </c>
      <c r="H830" s="114" t="s">
        <v>151</v>
      </c>
      <c r="I830" s="128" t="str">
        <f t="shared" si="131"/>
        <v>A</v>
      </c>
      <c r="J830" s="278">
        <f t="shared" si="130"/>
        <v>4</v>
      </c>
      <c r="K830" s="467" t="s">
        <v>53</v>
      </c>
      <c r="M830" s="69" t="str">
        <f t="shared" si="124"/>
        <v>3.3.92.27.00</v>
      </c>
      <c r="N830" s="69" t="str">
        <f t="shared" si="125"/>
        <v>33922700</v>
      </c>
      <c r="O830" s="69" t="b">
        <f t="shared" si="126"/>
        <v>1</v>
      </c>
      <c r="P830" s="186" t="str">
        <f t="shared" si="132"/>
        <v>33922700</v>
      </c>
      <c r="R830" s="409" t="str">
        <f t="shared" si="127"/>
        <v>A</v>
      </c>
      <c r="S830" s="62" t="b">
        <f t="shared" si="128"/>
        <v>1</v>
      </c>
      <c r="U830" s="69" t="str">
        <f t="shared" si="129"/>
        <v>3.3.92.27.00 - ENCARGOS PELA HONRA DE AVAIS, GARANTIAS, SEGUROS E SIMILARES</v>
      </c>
    </row>
    <row r="831" spans="1:21" s="62" customFormat="1" x14ac:dyDescent="0.25">
      <c r="A831" s="158"/>
      <c r="B831" s="138" t="s">
        <v>213</v>
      </c>
      <c r="C831" s="113" t="s">
        <v>213</v>
      </c>
      <c r="D831" s="113" t="s">
        <v>263</v>
      </c>
      <c r="E831" s="113" t="s">
        <v>260</v>
      </c>
      <c r="F831" s="113" t="s">
        <v>264</v>
      </c>
      <c r="G831" s="366" t="str">
        <f t="shared" si="123"/>
        <v>3.3.92.28.00</v>
      </c>
      <c r="H831" s="114" t="s">
        <v>152</v>
      </c>
      <c r="I831" s="128" t="str">
        <f t="shared" si="131"/>
        <v>A</v>
      </c>
      <c r="J831" s="278">
        <f t="shared" si="130"/>
        <v>4</v>
      </c>
      <c r="K831" s="467" t="s">
        <v>53</v>
      </c>
      <c r="M831" s="69" t="str">
        <f t="shared" si="124"/>
        <v>3.3.92.28.00</v>
      </c>
      <c r="N831" s="69" t="str">
        <f t="shared" si="125"/>
        <v>33922800</v>
      </c>
      <c r="O831" s="69" t="b">
        <f t="shared" si="126"/>
        <v>1</v>
      </c>
      <c r="P831" s="186" t="str">
        <f t="shared" si="132"/>
        <v>33922800</v>
      </c>
      <c r="R831" s="409" t="str">
        <f t="shared" si="127"/>
        <v>A</v>
      </c>
      <c r="S831" s="62" t="b">
        <f t="shared" si="128"/>
        <v>1</v>
      </c>
      <c r="U831" s="69" t="str">
        <f t="shared" si="129"/>
        <v>3.3.92.28.00 - REMUNERAÇÃO DE COTAS DE FUNDOS AUTÁRQUICOS</v>
      </c>
    </row>
    <row r="832" spans="1:21" s="42" customFormat="1" x14ac:dyDescent="0.25">
      <c r="A832" s="158"/>
      <c r="B832" s="139" t="s">
        <v>213</v>
      </c>
      <c r="C832" s="115" t="s">
        <v>213</v>
      </c>
      <c r="D832" s="115" t="s">
        <v>263</v>
      </c>
      <c r="E832" s="115" t="s">
        <v>215</v>
      </c>
      <c r="F832" s="115" t="s">
        <v>264</v>
      </c>
      <c r="G832" s="367" t="str">
        <f t="shared" si="123"/>
        <v>3.3.92.30.00</v>
      </c>
      <c r="H832" s="116" t="s">
        <v>3</v>
      </c>
      <c r="I832" s="125" t="str">
        <f t="shared" si="131"/>
        <v>S</v>
      </c>
      <c r="J832" s="272">
        <f t="shared" si="130"/>
        <v>4</v>
      </c>
      <c r="K832" s="479" t="s">
        <v>265</v>
      </c>
      <c r="M832" s="69" t="str">
        <f t="shared" si="124"/>
        <v>3.3.92.30.00</v>
      </c>
      <c r="N832" s="69" t="str">
        <f t="shared" si="125"/>
        <v>33923000</v>
      </c>
      <c r="O832" s="69" t="b">
        <f t="shared" si="126"/>
        <v>1</v>
      </c>
      <c r="P832" s="186" t="str">
        <f t="shared" si="132"/>
        <v>33923000</v>
      </c>
      <c r="R832" s="409" t="str">
        <f t="shared" si="127"/>
        <v>S</v>
      </c>
      <c r="S832" s="42" t="b">
        <f t="shared" si="128"/>
        <v>1</v>
      </c>
      <c r="U832" s="69" t="str">
        <f t="shared" si="129"/>
        <v>3.3.92.30.00 - MATERIAL DE CONSUMO</v>
      </c>
    </row>
    <row r="833" spans="1:21" s="42" customFormat="1" x14ac:dyDescent="0.25">
      <c r="A833" s="158"/>
      <c r="B833" s="136" t="s">
        <v>213</v>
      </c>
      <c r="C833" s="94" t="s">
        <v>213</v>
      </c>
      <c r="D833" s="94" t="s">
        <v>263</v>
      </c>
      <c r="E833" s="94" t="s">
        <v>215</v>
      </c>
      <c r="F833" s="94" t="s">
        <v>251</v>
      </c>
      <c r="G833" s="368" t="str">
        <f t="shared" si="123"/>
        <v>3.3.92.30.01</v>
      </c>
      <c r="H833" s="99" t="s">
        <v>153</v>
      </c>
      <c r="I833" s="207" t="str">
        <f t="shared" si="131"/>
        <v>A</v>
      </c>
      <c r="J833" s="273">
        <f t="shared" si="130"/>
        <v>5</v>
      </c>
      <c r="K833" s="474" t="s">
        <v>61</v>
      </c>
      <c r="M833" s="69" t="str">
        <f t="shared" si="124"/>
        <v>3.3.92.30.01</v>
      </c>
      <c r="N833" s="69" t="str">
        <f t="shared" si="125"/>
        <v>33923001</v>
      </c>
      <c r="O833" s="69" t="b">
        <f t="shared" si="126"/>
        <v>1</v>
      </c>
      <c r="P833" s="186" t="str">
        <f t="shared" si="132"/>
        <v>33923001</v>
      </c>
      <c r="R833" s="409" t="str">
        <f t="shared" si="127"/>
        <v>A</v>
      </c>
      <c r="S833" s="42" t="b">
        <f t="shared" si="128"/>
        <v>1</v>
      </c>
      <c r="U833" s="69" t="str">
        <f t="shared" si="129"/>
        <v>3.3.92.30.01 - COMBUSTÍVEIS E LUBRIFICANTES AUTOMOTIVOS</v>
      </c>
    </row>
    <row r="834" spans="1:21" s="42" customFormat="1" x14ac:dyDescent="0.25">
      <c r="A834" s="158"/>
      <c r="B834" s="136" t="s">
        <v>213</v>
      </c>
      <c r="C834" s="94" t="s">
        <v>213</v>
      </c>
      <c r="D834" s="94" t="s">
        <v>263</v>
      </c>
      <c r="E834" s="94" t="s">
        <v>215</v>
      </c>
      <c r="F834" s="94" t="s">
        <v>216</v>
      </c>
      <c r="G834" s="350" t="str">
        <f t="shared" si="123"/>
        <v>3.3.92.30.02</v>
      </c>
      <c r="H834" s="97" t="s">
        <v>357</v>
      </c>
      <c r="I834" s="207" t="str">
        <f t="shared" si="131"/>
        <v>A</v>
      </c>
      <c r="J834" s="273">
        <f t="shared" si="130"/>
        <v>5</v>
      </c>
      <c r="K834" s="474" t="s">
        <v>61</v>
      </c>
      <c r="M834" s="69" t="str">
        <f t="shared" si="124"/>
        <v>3.3.92.30.02</v>
      </c>
      <c r="N834" s="69" t="str">
        <f t="shared" si="125"/>
        <v>33923002</v>
      </c>
      <c r="O834" s="69" t="b">
        <f t="shared" si="126"/>
        <v>1</v>
      </c>
      <c r="P834" s="186" t="str">
        <f t="shared" si="132"/>
        <v>33923002</v>
      </c>
      <c r="R834" s="409" t="str">
        <f t="shared" si="127"/>
        <v>A</v>
      </c>
      <c r="S834" s="42" t="b">
        <f t="shared" si="128"/>
        <v>1</v>
      </c>
      <c r="U834" s="69" t="str">
        <f t="shared" si="129"/>
        <v>3.3.92.30.02 - COMBUSTÍVEIS E LUBRIFICANTES DE AVIAÇÃO</v>
      </c>
    </row>
    <row r="835" spans="1:21" s="42" customFormat="1" x14ac:dyDescent="0.25">
      <c r="A835" s="158"/>
      <c r="B835" s="136" t="s">
        <v>213</v>
      </c>
      <c r="C835" s="94" t="s">
        <v>213</v>
      </c>
      <c r="D835" s="94" t="s">
        <v>263</v>
      </c>
      <c r="E835" s="94" t="s">
        <v>215</v>
      </c>
      <c r="F835" s="94" t="s">
        <v>217</v>
      </c>
      <c r="G835" s="350" t="str">
        <f t="shared" si="123"/>
        <v>3.3.92.30.03</v>
      </c>
      <c r="H835" s="97" t="s">
        <v>358</v>
      </c>
      <c r="I835" s="207" t="str">
        <f t="shared" si="131"/>
        <v>A</v>
      </c>
      <c r="J835" s="273">
        <f t="shared" si="130"/>
        <v>5</v>
      </c>
      <c r="K835" s="474" t="s">
        <v>61</v>
      </c>
      <c r="M835" s="69" t="str">
        <f t="shared" si="124"/>
        <v>3.3.92.30.03</v>
      </c>
      <c r="N835" s="69" t="str">
        <f t="shared" si="125"/>
        <v>33923003</v>
      </c>
      <c r="O835" s="69" t="b">
        <f t="shared" si="126"/>
        <v>1</v>
      </c>
      <c r="P835" s="186" t="str">
        <f t="shared" si="132"/>
        <v>33923003</v>
      </c>
      <c r="R835" s="409" t="str">
        <f t="shared" si="127"/>
        <v>A</v>
      </c>
      <c r="S835" s="42" t="b">
        <f t="shared" si="128"/>
        <v>1</v>
      </c>
      <c r="U835" s="69" t="str">
        <f t="shared" si="129"/>
        <v>3.3.92.30.03 - COMBUSTÍVEIS E LUBRIFICANTES PARA OUTRAS FINALIDADES</v>
      </c>
    </row>
    <row r="836" spans="1:21" s="42" customFormat="1" x14ac:dyDescent="0.25">
      <c r="A836" s="158"/>
      <c r="B836" s="136" t="s">
        <v>213</v>
      </c>
      <c r="C836" s="94" t="s">
        <v>213</v>
      </c>
      <c r="D836" s="94" t="s">
        <v>263</v>
      </c>
      <c r="E836" s="94" t="s">
        <v>215</v>
      </c>
      <c r="F836" s="94" t="s">
        <v>218</v>
      </c>
      <c r="G836" s="350" t="str">
        <f t="shared" si="123"/>
        <v>3.3.92.30.04</v>
      </c>
      <c r="H836" s="97" t="s">
        <v>359</v>
      </c>
      <c r="I836" s="207" t="str">
        <f t="shared" si="131"/>
        <v>A</v>
      </c>
      <c r="J836" s="273">
        <f t="shared" si="130"/>
        <v>5</v>
      </c>
      <c r="K836" s="474" t="s">
        <v>61</v>
      </c>
      <c r="M836" s="69" t="str">
        <f t="shared" si="124"/>
        <v>3.3.92.30.04</v>
      </c>
      <c r="N836" s="69" t="str">
        <f t="shared" si="125"/>
        <v>33923004</v>
      </c>
      <c r="O836" s="69" t="b">
        <f t="shared" si="126"/>
        <v>1</v>
      </c>
      <c r="P836" s="186" t="str">
        <f t="shared" si="132"/>
        <v>33923004</v>
      </c>
      <c r="R836" s="409" t="str">
        <f t="shared" si="127"/>
        <v>A</v>
      </c>
      <c r="S836" s="42" t="b">
        <f t="shared" si="128"/>
        <v>1</v>
      </c>
      <c r="U836" s="69" t="str">
        <f t="shared" si="129"/>
        <v>3.3.92.30.04 - GÁS ENGARRAFADO</v>
      </c>
    </row>
    <row r="837" spans="1:21" s="42" customFormat="1" x14ac:dyDescent="0.25">
      <c r="A837" s="158"/>
      <c r="B837" s="136" t="s">
        <v>213</v>
      </c>
      <c r="C837" s="94" t="s">
        <v>213</v>
      </c>
      <c r="D837" s="94" t="s">
        <v>263</v>
      </c>
      <c r="E837" s="94" t="s">
        <v>215</v>
      </c>
      <c r="F837" s="94" t="s">
        <v>219</v>
      </c>
      <c r="G837" s="350" t="str">
        <f t="shared" si="123"/>
        <v>3.3.92.30.05</v>
      </c>
      <c r="H837" s="97" t="s">
        <v>360</v>
      </c>
      <c r="I837" s="207" t="str">
        <f t="shared" si="131"/>
        <v>A</v>
      </c>
      <c r="J837" s="273">
        <f t="shared" si="130"/>
        <v>5</v>
      </c>
      <c r="K837" s="474" t="s">
        <v>61</v>
      </c>
      <c r="M837" s="69" t="str">
        <f t="shared" si="124"/>
        <v>3.3.92.30.05</v>
      </c>
      <c r="N837" s="69" t="str">
        <f t="shared" si="125"/>
        <v>33923005</v>
      </c>
      <c r="O837" s="69" t="b">
        <f t="shared" si="126"/>
        <v>1</v>
      </c>
      <c r="P837" s="186" t="str">
        <f t="shared" si="132"/>
        <v>33923005</v>
      </c>
      <c r="R837" s="409" t="str">
        <f t="shared" si="127"/>
        <v>A</v>
      </c>
      <c r="S837" s="42" t="b">
        <f t="shared" si="128"/>
        <v>1</v>
      </c>
      <c r="U837" s="69" t="str">
        <f t="shared" si="129"/>
        <v>3.3.92.30.05 - EXPLOSIVOS E MUNIÇÕES</v>
      </c>
    </row>
    <row r="838" spans="1:21" s="42" customFormat="1" x14ac:dyDescent="0.25">
      <c r="A838" s="158"/>
      <c r="B838" s="136" t="s">
        <v>213</v>
      </c>
      <c r="C838" s="94" t="s">
        <v>213</v>
      </c>
      <c r="D838" s="94" t="s">
        <v>263</v>
      </c>
      <c r="E838" s="94" t="s">
        <v>215</v>
      </c>
      <c r="F838" s="94" t="s">
        <v>220</v>
      </c>
      <c r="G838" s="350" t="str">
        <f t="shared" si="123"/>
        <v>3.3.92.30.06</v>
      </c>
      <c r="H838" s="97" t="s">
        <v>361</v>
      </c>
      <c r="I838" s="207" t="str">
        <f t="shared" si="131"/>
        <v>A</v>
      </c>
      <c r="J838" s="273">
        <f t="shared" si="130"/>
        <v>5</v>
      </c>
      <c r="K838" s="474" t="s">
        <v>61</v>
      </c>
      <c r="M838" s="69" t="str">
        <f t="shared" si="124"/>
        <v>3.3.92.30.06</v>
      </c>
      <c r="N838" s="69" t="str">
        <f t="shared" si="125"/>
        <v>33923006</v>
      </c>
      <c r="O838" s="69" t="b">
        <f t="shared" si="126"/>
        <v>1</v>
      </c>
      <c r="P838" s="186" t="str">
        <f t="shared" si="132"/>
        <v>33923006</v>
      </c>
      <c r="R838" s="409" t="str">
        <f t="shared" si="127"/>
        <v>A</v>
      </c>
      <c r="S838" s="42" t="b">
        <f t="shared" si="128"/>
        <v>1</v>
      </c>
      <c r="U838" s="69" t="str">
        <f t="shared" si="129"/>
        <v>3.3.92.30.06 - ALIMENTOS PARA ANIMAIS</v>
      </c>
    </row>
    <row r="839" spans="1:21" s="42" customFormat="1" x14ac:dyDescent="0.25">
      <c r="A839" s="158"/>
      <c r="B839" s="136" t="s">
        <v>213</v>
      </c>
      <c r="C839" s="94" t="s">
        <v>213</v>
      </c>
      <c r="D839" s="94" t="s">
        <v>263</v>
      </c>
      <c r="E839" s="94" t="s">
        <v>215</v>
      </c>
      <c r="F839" s="94" t="s">
        <v>221</v>
      </c>
      <c r="G839" s="350" t="str">
        <f t="shared" si="123"/>
        <v>3.3.92.30.07</v>
      </c>
      <c r="H839" s="97" t="s">
        <v>362</v>
      </c>
      <c r="I839" s="207" t="str">
        <f t="shared" si="131"/>
        <v>A</v>
      </c>
      <c r="J839" s="273">
        <f t="shared" si="130"/>
        <v>5</v>
      </c>
      <c r="K839" s="474" t="s">
        <v>61</v>
      </c>
      <c r="M839" s="69" t="str">
        <f t="shared" si="124"/>
        <v>3.3.92.30.07</v>
      </c>
      <c r="N839" s="69" t="str">
        <f t="shared" si="125"/>
        <v>33923007</v>
      </c>
      <c r="O839" s="69" t="b">
        <f t="shared" si="126"/>
        <v>1</v>
      </c>
      <c r="P839" s="186" t="str">
        <f t="shared" si="132"/>
        <v>33923007</v>
      </c>
      <c r="R839" s="409" t="str">
        <f t="shared" si="127"/>
        <v>A</v>
      </c>
      <c r="S839" s="42" t="b">
        <f t="shared" si="128"/>
        <v>1</v>
      </c>
      <c r="U839" s="69" t="str">
        <f t="shared" si="129"/>
        <v>3.3.92.30.07 - GÊNEROS DE ALIMENTAÇÃO</v>
      </c>
    </row>
    <row r="840" spans="1:21" s="42" customFormat="1" x14ac:dyDescent="0.25">
      <c r="A840" s="158"/>
      <c r="B840" s="136" t="s">
        <v>213</v>
      </c>
      <c r="C840" s="94" t="s">
        <v>213</v>
      </c>
      <c r="D840" s="94" t="s">
        <v>263</v>
      </c>
      <c r="E840" s="94" t="s">
        <v>215</v>
      </c>
      <c r="F840" s="94" t="s">
        <v>222</v>
      </c>
      <c r="G840" s="350" t="str">
        <f t="shared" si="123"/>
        <v>3.3.92.30.08</v>
      </c>
      <c r="H840" s="97" t="s">
        <v>363</v>
      </c>
      <c r="I840" s="207" t="str">
        <f t="shared" si="131"/>
        <v>A</v>
      </c>
      <c r="J840" s="273">
        <f t="shared" si="130"/>
        <v>5</v>
      </c>
      <c r="K840" s="474" t="s">
        <v>61</v>
      </c>
      <c r="M840" s="69" t="str">
        <f t="shared" si="124"/>
        <v>3.3.92.30.08</v>
      </c>
      <c r="N840" s="69" t="str">
        <f t="shared" si="125"/>
        <v>33923008</v>
      </c>
      <c r="O840" s="69" t="b">
        <f t="shared" si="126"/>
        <v>1</v>
      </c>
      <c r="P840" s="186" t="str">
        <f t="shared" si="132"/>
        <v>33923008</v>
      </c>
      <c r="R840" s="409" t="str">
        <f t="shared" si="127"/>
        <v>A</v>
      </c>
      <c r="S840" s="42" t="b">
        <f t="shared" si="128"/>
        <v>1</v>
      </c>
      <c r="U840" s="69" t="str">
        <f t="shared" si="129"/>
        <v>3.3.92.30.08 - ANIMAIS PARA PESQUISA E ABATE</v>
      </c>
    </row>
    <row r="841" spans="1:21" s="42" customFormat="1" x14ac:dyDescent="0.25">
      <c r="A841" s="158"/>
      <c r="B841" s="136" t="s">
        <v>213</v>
      </c>
      <c r="C841" s="94" t="s">
        <v>213</v>
      </c>
      <c r="D841" s="94" t="s">
        <v>263</v>
      </c>
      <c r="E841" s="94" t="s">
        <v>215</v>
      </c>
      <c r="F841" s="94" t="s">
        <v>252</v>
      </c>
      <c r="G841" s="350" t="str">
        <f t="shared" si="123"/>
        <v>3.3.92.30.09</v>
      </c>
      <c r="H841" s="95" t="s">
        <v>687</v>
      </c>
      <c r="I841" s="207" t="str">
        <f t="shared" si="131"/>
        <v>A</v>
      </c>
      <c r="J841" s="273">
        <f t="shared" si="130"/>
        <v>5</v>
      </c>
      <c r="K841" s="474" t="s">
        <v>61</v>
      </c>
      <c r="M841" s="69" t="str">
        <f t="shared" si="124"/>
        <v>3.3.92.30.09</v>
      </c>
      <c r="N841" s="69" t="str">
        <f t="shared" si="125"/>
        <v>33923009</v>
      </c>
      <c r="O841" s="69" t="b">
        <f t="shared" si="126"/>
        <v>1</v>
      </c>
      <c r="P841" s="186" t="str">
        <f t="shared" si="132"/>
        <v>33923009</v>
      </c>
      <c r="R841" s="409" t="str">
        <f t="shared" si="127"/>
        <v>A</v>
      </c>
      <c r="S841" s="42" t="b">
        <f t="shared" si="128"/>
        <v>1</v>
      </c>
      <c r="U841" s="69" t="str">
        <f t="shared" si="129"/>
        <v>3.3.92.30.09 - MATERIAL FARMACOLÓGICO</v>
      </c>
    </row>
    <row r="842" spans="1:21" s="42" customFormat="1" x14ac:dyDescent="0.25">
      <c r="A842" s="158"/>
      <c r="B842" s="136" t="s">
        <v>213</v>
      </c>
      <c r="C842" s="94" t="s">
        <v>213</v>
      </c>
      <c r="D842" s="94" t="s">
        <v>263</v>
      </c>
      <c r="E842" s="94" t="s">
        <v>215</v>
      </c>
      <c r="F842" s="94" t="s">
        <v>261</v>
      </c>
      <c r="G842" s="368" t="str">
        <f t="shared" si="123"/>
        <v>3.3.92.30.10</v>
      </c>
      <c r="H842" s="99" t="s">
        <v>23</v>
      </c>
      <c r="I842" s="207" t="str">
        <f t="shared" si="131"/>
        <v>A</v>
      </c>
      <c r="J842" s="273">
        <f t="shared" si="130"/>
        <v>5</v>
      </c>
      <c r="K842" s="474" t="s">
        <v>61</v>
      </c>
      <c r="M842" s="69" t="str">
        <f t="shared" si="124"/>
        <v>3.3.92.30.10</v>
      </c>
      <c r="N842" s="69" t="str">
        <f t="shared" si="125"/>
        <v>33923010</v>
      </c>
      <c r="O842" s="69" t="b">
        <f t="shared" si="126"/>
        <v>1</v>
      </c>
      <c r="P842" s="186" t="str">
        <f t="shared" si="132"/>
        <v>33923010</v>
      </c>
      <c r="R842" s="409" t="str">
        <f t="shared" si="127"/>
        <v>A</v>
      </c>
      <c r="S842" s="42" t="b">
        <f t="shared" si="128"/>
        <v>1</v>
      </c>
      <c r="U842" s="69" t="str">
        <f t="shared" si="129"/>
        <v>3.3.92.30.10 - MATERIAL ODONTOLÓGICO</v>
      </c>
    </row>
    <row r="843" spans="1:21" s="42" customFormat="1" x14ac:dyDescent="0.25">
      <c r="A843" s="158"/>
      <c r="B843" s="136" t="s">
        <v>213</v>
      </c>
      <c r="C843" s="94" t="s">
        <v>213</v>
      </c>
      <c r="D843" s="94" t="s">
        <v>263</v>
      </c>
      <c r="E843" s="94" t="s">
        <v>215</v>
      </c>
      <c r="F843" s="94" t="s">
        <v>253</v>
      </c>
      <c r="G843" s="368" t="str">
        <f t="shared" ref="G843:G906" si="133">B843&amp;"."&amp;C843&amp;"."&amp;D843&amp;"."&amp;E843&amp;"."&amp;F843</f>
        <v>3.3.92.30.11</v>
      </c>
      <c r="H843" s="99" t="s">
        <v>154</v>
      </c>
      <c r="I843" s="207" t="str">
        <f t="shared" si="131"/>
        <v>A</v>
      </c>
      <c r="J843" s="273">
        <f t="shared" si="130"/>
        <v>5</v>
      </c>
      <c r="K843" s="474" t="s">
        <v>61</v>
      </c>
      <c r="M843" s="69" t="str">
        <f t="shared" ref="M843:M906" si="134">B843&amp;"."&amp;C843&amp;"."&amp;D843&amp;"."&amp;E843&amp;"."&amp;F843</f>
        <v>3.3.92.30.11</v>
      </c>
      <c r="N843" s="69" t="str">
        <f t="shared" ref="N843:N906" si="135">SUBSTITUTE(M843,".","")</f>
        <v>33923011</v>
      </c>
      <c r="O843" s="69" t="b">
        <f t="shared" ref="O843:O906" si="136">N843=P843</f>
        <v>1</v>
      </c>
      <c r="P843" s="186" t="str">
        <f t="shared" si="132"/>
        <v>33923011</v>
      </c>
      <c r="R843" s="409" t="str">
        <f t="shared" ref="R843:R906" si="137">IF(IFERROR(SEARCH("Último",K843),0)&gt;0,"A","S")</f>
        <v>A</v>
      </c>
      <c r="S843" s="42" t="b">
        <f t="shared" ref="S843:S906" si="138">R843=I843</f>
        <v>1</v>
      </c>
      <c r="U843" s="69" t="str">
        <f t="shared" ref="U843:U906" si="139">G843&amp;" - "&amp;H843</f>
        <v>3.3.92.30.11 - MATERIAL QUÍMICO</v>
      </c>
    </row>
    <row r="844" spans="1:21" s="42" customFormat="1" x14ac:dyDescent="0.25">
      <c r="A844" s="158"/>
      <c r="B844" s="136" t="s">
        <v>213</v>
      </c>
      <c r="C844" s="94" t="s">
        <v>213</v>
      </c>
      <c r="D844" s="94" t="s">
        <v>263</v>
      </c>
      <c r="E844" s="94" t="s">
        <v>215</v>
      </c>
      <c r="F844" s="94" t="s">
        <v>223</v>
      </c>
      <c r="G844" s="350" t="str">
        <f t="shared" si="133"/>
        <v>3.3.92.30.12</v>
      </c>
      <c r="H844" s="97" t="s">
        <v>364</v>
      </c>
      <c r="I844" s="207" t="str">
        <f t="shared" si="131"/>
        <v>A</v>
      </c>
      <c r="J844" s="273">
        <f t="shared" si="130"/>
        <v>5</v>
      </c>
      <c r="K844" s="474" t="s">
        <v>61</v>
      </c>
      <c r="M844" s="69" t="str">
        <f t="shared" si="134"/>
        <v>3.3.92.30.12</v>
      </c>
      <c r="N844" s="69" t="str">
        <f t="shared" si="135"/>
        <v>33923012</v>
      </c>
      <c r="O844" s="69" t="b">
        <f t="shared" si="136"/>
        <v>1</v>
      </c>
      <c r="P844" s="186" t="str">
        <f t="shared" si="132"/>
        <v>33923012</v>
      </c>
      <c r="R844" s="409" t="str">
        <f t="shared" si="137"/>
        <v>A</v>
      </c>
      <c r="S844" s="42" t="b">
        <f t="shared" si="138"/>
        <v>1</v>
      </c>
      <c r="U844" s="69" t="str">
        <f t="shared" si="139"/>
        <v>3.3.92.30.12 - MATERIAL DE COUDELARIA OU DE USO ZOOTÉCNICO</v>
      </c>
    </row>
    <row r="845" spans="1:21" s="42" customFormat="1" x14ac:dyDescent="0.25">
      <c r="A845" s="158"/>
      <c r="B845" s="136" t="s">
        <v>213</v>
      </c>
      <c r="C845" s="94" t="s">
        <v>213</v>
      </c>
      <c r="D845" s="94" t="s">
        <v>263</v>
      </c>
      <c r="E845" s="94" t="s">
        <v>215</v>
      </c>
      <c r="F845" s="94" t="s">
        <v>224</v>
      </c>
      <c r="G845" s="350" t="str">
        <f t="shared" si="133"/>
        <v>3.3.92.30.13</v>
      </c>
      <c r="H845" s="97" t="s">
        <v>365</v>
      </c>
      <c r="I845" s="207" t="str">
        <f t="shared" si="131"/>
        <v>A</v>
      </c>
      <c r="J845" s="273">
        <f t="shared" ref="J845:J908" si="140">IF( (VALUE(F845) &gt; 0), 5,IF( (VALUE(E845) &gt; 0), 4,IF( (VALUE(D845) &gt; 0), 3,IF( (VALUE(C845) &gt; 0), 2,1))))</f>
        <v>5</v>
      </c>
      <c r="K845" s="474" t="s">
        <v>61</v>
      </c>
      <c r="M845" s="69" t="str">
        <f t="shared" si="134"/>
        <v>3.3.92.30.13</v>
      </c>
      <c r="N845" s="69" t="str">
        <f t="shared" si="135"/>
        <v>33923013</v>
      </c>
      <c r="O845" s="69" t="b">
        <f t="shared" si="136"/>
        <v>1</v>
      </c>
      <c r="P845" s="186" t="str">
        <f t="shared" si="132"/>
        <v>33923013</v>
      </c>
      <c r="R845" s="409" t="str">
        <f t="shared" si="137"/>
        <v>A</v>
      </c>
      <c r="S845" s="42" t="b">
        <f t="shared" si="138"/>
        <v>1</v>
      </c>
      <c r="U845" s="69" t="str">
        <f t="shared" si="139"/>
        <v>3.3.92.30.13 - MATERIAL DE CAÇA E PESCA</v>
      </c>
    </row>
    <row r="846" spans="1:21" s="42" customFormat="1" x14ac:dyDescent="0.25">
      <c r="A846" s="158"/>
      <c r="B846" s="136" t="s">
        <v>213</v>
      </c>
      <c r="C846" s="94" t="s">
        <v>213</v>
      </c>
      <c r="D846" s="94" t="s">
        <v>263</v>
      </c>
      <c r="E846" s="94" t="s">
        <v>215</v>
      </c>
      <c r="F846" s="94" t="s">
        <v>254</v>
      </c>
      <c r="G846" s="368" t="str">
        <f t="shared" si="133"/>
        <v>3.3.92.30.14</v>
      </c>
      <c r="H846" s="99" t="s">
        <v>24</v>
      </c>
      <c r="I846" s="207" t="str">
        <f t="shared" si="131"/>
        <v>A</v>
      </c>
      <c r="J846" s="273">
        <f t="shared" si="140"/>
        <v>5</v>
      </c>
      <c r="K846" s="474" t="s">
        <v>61</v>
      </c>
      <c r="M846" s="69" t="str">
        <f t="shared" si="134"/>
        <v>3.3.92.30.14</v>
      </c>
      <c r="N846" s="69" t="str">
        <f t="shared" si="135"/>
        <v>33923014</v>
      </c>
      <c r="O846" s="69" t="b">
        <f t="shared" si="136"/>
        <v>1</v>
      </c>
      <c r="P846" s="186" t="str">
        <f t="shared" si="132"/>
        <v>33923014</v>
      </c>
      <c r="R846" s="409" t="str">
        <f t="shared" si="137"/>
        <v>A</v>
      </c>
      <c r="S846" s="42" t="b">
        <f t="shared" si="138"/>
        <v>1</v>
      </c>
      <c r="U846" s="69" t="str">
        <f t="shared" si="139"/>
        <v>3.3.92.30.14 - MATERIAL EDUCATIVO E ESPORTIVO</v>
      </c>
    </row>
    <row r="847" spans="1:21" s="42" customFormat="1" x14ac:dyDescent="0.25">
      <c r="A847" s="158"/>
      <c r="B847" s="136" t="s">
        <v>213</v>
      </c>
      <c r="C847" s="94" t="s">
        <v>213</v>
      </c>
      <c r="D847" s="94" t="s">
        <v>263</v>
      </c>
      <c r="E847" s="94" t="s">
        <v>215</v>
      </c>
      <c r="F847" s="94" t="s">
        <v>225</v>
      </c>
      <c r="G847" s="350" t="str">
        <f t="shared" si="133"/>
        <v>3.3.92.30.15</v>
      </c>
      <c r="H847" s="97" t="s">
        <v>366</v>
      </c>
      <c r="I847" s="207" t="str">
        <f t="shared" si="131"/>
        <v>A</v>
      </c>
      <c r="J847" s="273">
        <f t="shared" si="140"/>
        <v>5</v>
      </c>
      <c r="K847" s="474" t="s">
        <v>61</v>
      </c>
      <c r="M847" s="69" t="str">
        <f t="shared" si="134"/>
        <v>3.3.92.30.15</v>
      </c>
      <c r="N847" s="69" t="str">
        <f t="shared" si="135"/>
        <v>33923015</v>
      </c>
      <c r="O847" s="69" t="b">
        <f t="shared" si="136"/>
        <v>1</v>
      </c>
      <c r="P847" s="186" t="str">
        <f t="shared" si="132"/>
        <v>33923015</v>
      </c>
      <c r="R847" s="409" t="str">
        <f t="shared" si="137"/>
        <v>A</v>
      </c>
      <c r="S847" s="42" t="b">
        <f t="shared" si="138"/>
        <v>1</v>
      </c>
      <c r="U847" s="69" t="str">
        <f t="shared" si="139"/>
        <v>3.3.92.30.15 - MATERIAL PARA FESTIVIDADES E HOMENAGENS</v>
      </c>
    </row>
    <row r="848" spans="1:21" s="42" customFormat="1" x14ac:dyDescent="0.25">
      <c r="A848" s="158"/>
      <c r="B848" s="136" t="s">
        <v>213</v>
      </c>
      <c r="C848" s="94" t="s">
        <v>213</v>
      </c>
      <c r="D848" s="94" t="s">
        <v>263</v>
      </c>
      <c r="E848" s="94" t="s">
        <v>215</v>
      </c>
      <c r="F848" s="94" t="s">
        <v>255</v>
      </c>
      <c r="G848" s="368" t="str">
        <f t="shared" si="133"/>
        <v>3.3.92.30.16</v>
      </c>
      <c r="H848" s="99" t="s">
        <v>4</v>
      </c>
      <c r="I848" s="207" t="str">
        <f t="shared" si="131"/>
        <v>A</v>
      </c>
      <c r="J848" s="273">
        <f t="shared" si="140"/>
        <v>5</v>
      </c>
      <c r="K848" s="474" t="s">
        <v>61</v>
      </c>
      <c r="M848" s="69" t="str">
        <f t="shared" si="134"/>
        <v>3.3.92.30.16</v>
      </c>
      <c r="N848" s="69" t="str">
        <f t="shared" si="135"/>
        <v>33923016</v>
      </c>
      <c r="O848" s="69" t="b">
        <f t="shared" si="136"/>
        <v>1</v>
      </c>
      <c r="P848" s="186" t="str">
        <f t="shared" si="132"/>
        <v>33923016</v>
      </c>
      <c r="R848" s="409" t="str">
        <f t="shared" si="137"/>
        <v>A</v>
      </c>
      <c r="S848" s="42" t="b">
        <f t="shared" si="138"/>
        <v>1</v>
      </c>
      <c r="U848" s="69" t="str">
        <f t="shared" si="139"/>
        <v>3.3.92.30.16 - MATERIAL DE EXPEDIENTE</v>
      </c>
    </row>
    <row r="849" spans="1:21" s="42" customFormat="1" x14ac:dyDescent="0.25">
      <c r="A849" s="158"/>
      <c r="B849" s="136" t="s">
        <v>213</v>
      </c>
      <c r="C849" s="94" t="s">
        <v>213</v>
      </c>
      <c r="D849" s="94" t="s">
        <v>263</v>
      </c>
      <c r="E849" s="94" t="s">
        <v>215</v>
      </c>
      <c r="F849" s="94" t="s">
        <v>266</v>
      </c>
      <c r="G849" s="368" t="str">
        <f t="shared" si="133"/>
        <v>3.3.92.30.17</v>
      </c>
      <c r="H849" s="99" t="s">
        <v>25</v>
      </c>
      <c r="I849" s="207" t="str">
        <f t="shared" si="131"/>
        <v>A</v>
      </c>
      <c r="J849" s="273">
        <f t="shared" si="140"/>
        <v>5</v>
      </c>
      <c r="K849" s="474" t="s">
        <v>61</v>
      </c>
      <c r="M849" s="69" t="str">
        <f t="shared" si="134"/>
        <v>3.3.92.30.17</v>
      </c>
      <c r="N849" s="69" t="str">
        <f t="shared" si="135"/>
        <v>33923017</v>
      </c>
      <c r="O849" s="69" t="b">
        <f t="shared" si="136"/>
        <v>1</v>
      </c>
      <c r="P849" s="186" t="str">
        <f t="shared" si="132"/>
        <v>33923017</v>
      </c>
      <c r="R849" s="409" t="str">
        <f t="shared" si="137"/>
        <v>A</v>
      </c>
      <c r="S849" s="42" t="b">
        <f t="shared" si="138"/>
        <v>1</v>
      </c>
      <c r="U849" s="69" t="str">
        <f t="shared" si="139"/>
        <v>3.3.92.30.17 - MATERIAL DE PROCESSAMENTO DE DADOS</v>
      </c>
    </row>
    <row r="850" spans="1:21" s="42" customFormat="1" x14ac:dyDescent="0.25">
      <c r="A850" s="158"/>
      <c r="B850" s="136" t="s">
        <v>213</v>
      </c>
      <c r="C850" s="94" t="s">
        <v>213</v>
      </c>
      <c r="D850" s="94" t="s">
        <v>263</v>
      </c>
      <c r="E850" s="94" t="s">
        <v>215</v>
      </c>
      <c r="F850" s="94" t="s">
        <v>226</v>
      </c>
      <c r="G850" s="350" t="str">
        <f t="shared" si="133"/>
        <v>3.3.92.30.18</v>
      </c>
      <c r="H850" s="97" t="s">
        <v>367</v>
      </c>
      <c r="I850" s="207" t="str">
        <f t="shared" si="131"/>
        <v>A</v>
      </c>
      <c r="J850" s="273">
        <f t="shared" si="140"/>
        <v>5</v>
      </c>
      <c r="K850" s="474" t="s">
        <v>61</v>
      </c>
      <c r="M850" s="69" t="str">
        <f t="shared" si="134"/>
        <v>3.3.92.30.18</v>
      </c>
      <c r="N850" s="69" t="str">
        <f t="shared" si="135"/>
        <v>33923018</v>
      </c>
      <c r="O850" s="69" t="b">
        <f t="shared" si="136"/>
        <v>1</v>
      </c>
      <c r="P850" s="186" t="str">
        <f t="shared" si="132"/>
        <v>33923018</v>
      </c>
      <c r="R850" s="409" t="str">
        <f t="shared" si="137"/>
        <v>A</v>
      </c>
      <c r="S850" s="42" t="b">
        <f t="shared" si="138"/>
        <v>1</v>
      </c>
      <c r="U850" s="69" t="str">
        <f t="shared" si="139"/>
        <v>3.3.92.30.18 - MATERIAIS E MEDICAMENTOS PARA USO VETERINÁRIO</v>
      </c>
    </row>
    <row r="851" spans="1:21" s="42" customFormat="1" x14ac:dyDescent="0.25">
      <c r="A851" s="158"/>
      <c r="B851" s="136" t="s">
        <v>213</v>
      </c>
      <c r="C851" s="94" t="s">
        <v>213</v>
      </c>
      <c r="D851" s="94" t="s">
        <v>263</v>
      </c>
      <c r="E851" s="94" t="s">
        <v>215</v>
      </c>
      <c r="F851" s="94" t="s">
        <v>227</v>
      </c>
      <c r="G851" s="350" t="str">
        <f t="shared" si="133"/>
        <v>3.3.92.30.19</v>
      </c>
      <c r="H851" s="97" t="s">
        <v>368</v>
      </c>
      <c r="I851" s="207" t="str">
        <f t="shared" si="131"/>
        <v>A</v>
      </c>
      <c r="J851" s="273">
        <f t="shared" si="140"/>
        <v>5</v>
      </c>
      <c r="K851" s="474" t="s">
        <v>61</v>
      </c>
      <c r="M851" s="69" t="str">
        <f t="shared" si="134"/>
        <v>3.3.92.30.19</v>
      </c>
      <c r="N851" s="69" t="str">
        <f t="shared" si="135"/>
        <v>33923019</v>
      </c>
      <c r="O851" s="69" t="b">
        <f t="shared" si="136"/>
        <v>1</v>
      </c>
      <c r="P851" s="186" t="str">
        <f t="shared" si="132"/>
        <v>33923019</v>
      </c>
      <c r="R851" s="409" t="str">
        <f t="shared" si="137"/>
        <v>A</v>
      </c>
      <c r="S851" s="42" t="b">
        <f t="shared" si="138"/>
        <v>1</v>
      </c>
      <c r="U851" s="69" t="str">
        <f t="shared" si="139"/>
        <v>3.3.92.30.19 - MATERIAL DE ACONDICIONAMENTO E EMBALAGEM</v>
      </c>
    </row>
    <row r="852" spans="1:21" s="42" customFormat="1" x14ac:dyDescent="0.25">
      <c r="A852" s="158"/>
      <c r="B852" s="136" t="s">
        <v>213</v>
      </c>
      <c r="C852" s="94" t="s">
        <v>213</v>
      </c>
      <c r="D852" s="94" t="s">
        <v>263</v>
      </c>
      <c r="E852" s="94" t="s">
        <v>215</v>
      </c>
      <c r="F852" s="94" t="s">
        <v>256</v>
      </c>
      <c r="G852" s="368" t="str">
        <f t="shared" si="133"/>
        <v>3.3.92.30.20</v>
      </c>
      <c r="H852" s="99" t="s">
        <v>26</v>
      </c>
      <c r="I852" s="207" t="str">
        <f t="shared" ref="I852:I915" si="141">IF(J852&lt;J853,"S","A")</f>
        <v>A</v>
      </c>
      <c r="J852" s="273">
        <f t="shared" si="140"/>
        <v>5</v>
      </c>
      <c r="K852" s="474" t="s">
        <v>61</v>
      </c>
      <c r="M852" s="69" t="str">
        <f t="shared" si="134"/>
        <v>3.3.92.30.20</v>
      </c>
      <c r="N852" s="69" t="str">
        <f t="shared" si="135"/>
        <v>33923020</v>
      </c>
      <c r="O852" s="69" t="b">
        <f t="shared" si="136"/>
        <v>1</v>
      </c>
      <c r="P852" s="186" t="str">
        <f t="shared" si="132"/>
        <v>33923020</v>
      </c>
      <c r="R852" s="409" t="str">
        <f t="shared" si="137"/>
        <v>A</v>
      </c>
      <c r="S852" s="42" t="b">
        <f t="shared" si="138"/>
        <v>1</v>
      </c>
      <c r="U852" s="69" t="str">
        <f t="shared" si="139"/>
        <v>3.3.92.30.20 - MATERIAL DE CAMA, MESA E BANHO</v>
      </c>
    </row>
    <row r="853" spans="1:21" s="42" customFormat="1" x14ac:dyDescent="0.25">
      <c r="A853" s="158"/>
      <c r="B853" s="136" t="s">
        <v>213</v>
      </c>
      <c r="C853" s="94" t="s">
        <v>213</v>
      </c>
      <c r="D853" s="94" t="s">
        <v>263</v>
      </c>
      <c r="E853" s="94" t="s">
        <v>215</v>
      </c>
      <c r="F853" s="94" t="s">
        <v>257</v>
      </c>
      <c r="G853" s="368" t="str">
        <f t="shared" si="133"/>
        <v>3.3.92.30.21</v>
      </c>
      <c r="H853" s="99" t="s">
        <v>155</v>
      </c>
      <c r="I853" s="207" t="str">
        <f t="shared" si="141"/>
        <v>A</v>
      </c>
      <c r="J853" s="273">
        <f t="shared" si="140"/>
        <v>5</v>
      </c>
      <c r="K853" s="474" t="s">
        <v>61</v>
      </c>
      <c r="M853" s="69" t="str">
        <f t="shared" si="134"/>
        <v>3.3.92.30.21</v>
      </c>
      <c r="N853" s="69" t="str">
        <f t="shared" si="135"/>
        <v>33923021</v>
      </c>
      <c r="O853" s="69" t="b">
        <f t="shared" si="136"/>
        <v>1</v>
      </c>
      <c r="P853" s="186" t="str">
        <f t="shared" si="132"/>
        <v>33923021</v>
      </c>
      <c r="R853" s="409" t="str">
        <f t="shared" si="137"/>
        <v>A</v>
      </c>
      <c r="S853" s="42" t="b">
        <f t="shared" si="138"/>
        <v>1</v>
      </c>
      <c r="U853" s="69" t="str">
        <f t="shared" si="139"/>
        <v>3.3.92.30.21 - MATERIAL DE LIMPEZA E PRODUÇÃO DE HIGIENIZAÇÃO</v>
      </c>
    </row>
    <row r="854" spans="1:21" s="42" customFormat="1" x14ac:dyDescent="0.25">
      <c r="A854" s="158"/>
      <c r="B854" s="136" t="s">
        <v>213</v>
      </c>
      <c r="C854" s="94" t="s">
        <v>213</v>
      </c>
      <c r="D854" s="94" t="s">
        <v>263</v>
      </c>
      <c r="E854" s="94" t="s">
        <v>215</v>
      </c>
      <c r="F854" s="94" t="s">
        <v>258</v>
      </c>
      <c r="G854" s="368" t="str">
        <f t="shared" si="133"/>
        <v>3.3.92.30.22</v>
      </c>
      <c r="H854" s="99" t="s">
        <v>369</v>
      </c>
      <c r="I854" s="207" t="str">
        <f t="shared" si="141"/>
        <v>A</v>
      </c>
      <c r="J854" s="273">
        <f t="shared" si="140"/>
        <v>5</v>
      </c>
      <c r="K854" s="474" t="s">
        <v>61</v>
      </c>
      <c r="M854" s="69" t="str">
        <f t="shared" si="134"/>
        <v>3.3.92.30.22</v>
      </c>
      <c r="N854" s="69" t="str">
        <f t="shared" si="135"/>
        <v>33923022</v>
      </c>
      <c r="O854" s="69" t="b">
        <f t="shared" si="136"/>
        <v>1</v>
      </c>
      <c r="P854" s="186" t="str">
        <f t="shared" si="132"/>
        <v>33923022</v>
      </c>
      <c r="R854" s="409" t="str">
        <f t="shared" si="137"/>
        <v>A</v>
      </c>
      <c r="S854" s="42" t="b">
        <f t="shared" si="138"/>
        <v>1</v>
      </c>
      <c r="U854" s="69" t="str">
        <f t="shared" si="139"/>
        <v>3.3.92.30.22 - MATERIAL DE COPA E COZINHA</v>
      </c>
    </row>
    <row r="855" spans="1:21" s="42" customFormat="1" x14ac:dyDescent="0.25">
      <c r="A855" s="158"/>
      <c r="B855" s="136" t="s">
        <v>213</v>
      </c>
      <c r="C855" s="94" t="s">
        <v>213</v>
      </c>
      <c r="D855" s="94" t="s">
        <v>263</v>
      </c>
      <c r="E855" s="94" t="s">
        <v>215</v>
      </c>
      <c r="F855" s="94" t="s">
        <v>259</v>
      </c>
      <c r="G855" s="368" t="str">
        <f t="shared" si="133"/>
        <v>3.3.92.30.23</v>
      </c>
      <c r="H855" s="99" t="s">
        <v>156</v>
      </c>
      <c r="I855" s="207" t="str">
        <f t="shared" si="141"/>
        <v>A</v>
      </c>
      <c r="J855" s="273">
        <f t="shared" si="140"/>
        <v>5</v>
      </c>
      <c r="K855" s="474" t="s">
        <v>61</v>
      </c>
      <c r="M855" s="69" t="str">
        <f t="shared" si="134"/>
        <v>3.3.92.30.23</v>
      </c>
      <c r="N855" s="69" t="str">
        <f t="shared" si="135"/>
        <v>33923023</v>
      </c>
      <c r="O855" s="69" t="b">
        <f t="shared" si="136"/>
        <v>1</v>
      </c>
      <c r="P855" s="186" t="str">
        <f t="shared" si="132"/>
        <v>33923023</v>
      </c>
      <c r="R855" s="409" t="str">
        <f t="shared" si="137"/>
        <v>A</v>
      </c>
      <c r="S855" s="42" t="b">
        <f t="shared" si="138"/>
        <v>1</v>
      </c>
      <c r="U855" s="69" t="str">
        <f t="shared" si="139"/>
        <v>3.3.92.30.23 - MATERIAL DE UNIFORMES, TECIDOS E AVIAMENTOS</v>
      </c>
    </row>
    <row r="856" spans="1:21" s="42" customFormat="1" x14ac:dyDescent="0.25">
      <c r="A856" s="158"/>
      <c r="B856" s="136" t="s">
        <v>213</v>
      </c>
      <c r="C856" s="94" t="s">
        <v>213</v>
      </c>
      <c r="D856" s="94" t="s">
        <v>263</v>
      </c>
      <c r="E856" s="94" t="s">
        <v>215</v>
      </c>
      <c r="F856" s="94" t="s">
        <v>229</v>
      </c>
      <c r="G856" s="350" t="str">
        <f t="shared" si="133"/>
        <v>3.3.92.30.24</v>
      </c>
      <c r="H856" s="135" t="s">
        <v>370</v>
      </c>
      <c r="I856" s="223" t="str">
        <f t="shared" si="141"/>
        <v>A</v>
      </c>
      <c r="J856" s="289">
        <f t="shared" si="140"/>
        <v>5</v>
      </c>
      <c r="K856" s="474" t="s">
        <v>61</v>
      </c>
      <c r="M856" s="69" t="str">
        <f t="shared" si="134"/>
        <v>3.3.92.30.24</v>
      </c>
      <c r="N856" s="69" t="str">
        <f t="shared" si="135"/>
        <v>33923024</v>
      </c>
      <c r="O856" s="69" t="b">
        <f t="shared" si="136"/>
        <v>1</v>
      </c>
      <c r="P856" s="186" t="str">
        <f t="shared" si="132"/>
        <v>33923024</v>
      </c>
      <c r="R856" s="409" t="str">
        <f t="shared" si="137"/>
        <v>A</v>
      </c>
      <c r="S856" s="42" t="b">
        <f t="shared" si="138"/>
        <v>1</v>
      </c>
      <c r="U856" s="69" t="str">
        <f t="shared" si="139"/>
        <v>3.3.92.30.24 - MATERIAL DE CONSTRUÇÃO PARA REPAROS EM IMÓVEIS</v>
      </c>
    </row>
    <row r="857" spans="1:21" s="42" customFormat="1" x14ac:dyDescent="0.25">
      <c r="A857" s="158"/>
      <c r="B857" s="136" t="s">
        <v>213</v>
      </c>
      <c r="C857" s="94" t="s">
        <v>213</v>
      </c>
      <c r="D857" s="94" t="s">
        <v>263</v>
      </c>
      <c r="E857" s="94" t="s">
        <v>215</v>
      </c>
      <c r="F857" s="94" t="s">
        <v>238</v>
      </c>
      <c r="G857" s="350" t="str">
        <f t="shared" si="133"/>
        <v>3.3.92.30.25</v>
      </c>
      <c r="H857" s="97" t="s">
        <v>371</v>
      </c>
      <c r="I857" s="207" t="str">
        <f t="shared" si="141"/>
        <v>A</v>
      </c>
      <c r="J857" s="273">
        <f t="shared" si="140"/>
        <v>5</v>
      </c>
      <c r="K857" s="474" t="s">
        <v>61</v>
      </c>
      <c r="M857" s="69" t="str">
        <f t="shared" si="134"/>
        <v>3.3.92.30.25</v>
      </c>
      <c r="N857" s="69" t="str">
        <f t="shared" si="135"/>
        <v>33923025</v>
      </c>
      <c r="O857" s="69" t="b">
        <f t="shared" si="136"/>
        <v>1</v>
      </c>
      <c r="P857" s="186" t="str">
        <f t="shared" si="132"/>
        <v>33923025</v>
      </c>
      <c r="R857" s="409" t="str">
        <f t="shared" si="137"/>
        <v>A</v>
      </c>
      <c r="S857" s="42" t="b">
        <f t="shared" si="138"/>
        <v>1</v>
      </c>
      <c r="U857" s="69" t="str">
        <f t="shared" si="139"/>
        <v>3.3.92.30.25 - MATERIAL PARA MANUTENÇÃO DE BENS MÓVEIS</v>
      </c>
    </row>
    <row r="858" spans="1:21" s="42" customFormat="1" x14ac:dyDescent="0.25">
      <c r="A858" s="158"/>
      <c r="B858" s="136" t="s">
        <v>213</v>
      </c>
      <c r="C858" s="94" t="s">
        <v>213</v>
      </c>
      <c r="D858" s="94" t="s">
        <v>263</v>
      </c>
      <c r="E858" s="94" t="s">
        <v>215</v>
      </c>
      <c r="F858" s="94" t="s">
        <v>236</v>
      </c>
      <c r="G858" s="350" t="str">
        <f t="shared" si="133"/>
        <v>3.3.92.30.26</v>
      </c>
      <c r="H858" s="95" t="s">
        <v>372</v>
      </c>
      <c r="I858" s="207" t="str">
        <f t="shared" si="141"/>
        <v>A</v>
      </c>
      <c r="J858" s="273">
        <f t="shared" si="140"/>
        <v>5</v>
      </c>
      <c r="K858" s="474" t="s">
        <v>61</v>
      </c>
      <c r="M858" s="69" t="str">
        <f t="shared" si="134"/>
        <v>3.3.92.30.26</v>
      </c>
      <c r="N858" s="69" t="str">
        <f t="shared" si="135"/>
        <v>33923026</v>
      </c>
      <c r="O858" s="69" t="b">
        <f t="shared" si="136"/>
        <v>1</v>
      </c>
      <c r="P858" s="186" t="str">
        <f t="shared" si="132"/>
        <v>33923026</v>
      </c>
      <c r="R858" s="409" t="str">
        <f t="shared" si="137"/>
        <v>A</v>
      </c>
      <c r="S858" s="42" t="b">
        <f t="shared" si="138"/>
        <v>1</v>
      </c>
      <c r="U858" s="69" t="str">
        <f t="shared" si="139"/>
        <v>3.3.92.30.26 - MATERIAL PARA INSTALAÇÃO ELÉTRICA E ELETRÔNICA</v>
      </c>
    </row>
    <row r="859" spans="1:21" s="42" customFormat="1" x14ac:dyDescent="0.25">
      <c r="A859" s="158"/>
      <c r="B859" s="136" t="s">
        <v>213</v>
      </c>
      <c r="C859" s="94" t="s">
        <v>213</v>
      </c>
      <c r="D859" s="94" t="s">
        <v>263</v>
      </c>
      <c r="E859" s="94" t="s">
        <v>215</v>
      </c>
      <c r="F859" s="94" t="s">
        <v>230</v>
      </c>
      <c r="G859" s="350" t="str">
        <f t="shared" si="133"/>
        <v>3.3.92.30.27</v>
      </c>
      <c r="H859" s="97" t="s">
        <v>373</v>
      </c>
      <c r="I859" s="207" t="str">
        <f t="shared" si="141"/>
        <v>A</v>
      </c>
      <c r="J859" s="273">
        <f t="shared" si="140"/>
        <v>5</v>
      </c>
      <c r="K859" s="474" t="s">
        <v>61</v>
      </c>
      <c r="M859" s="69" t="str">
        <f t="shared" si="134"/>
        <v>3.3.92.30.27</v>
      </c>
      <c r="N859" s="69" t="str">
        <f t="shared" si="135"/>
        <v>33923027</v>
      </c>
      <c r="O859" s="69" t="b">
        <f t="shared" si="136"/>
        <v>1</v>
      </c>
      <c r="P859" s="186" t="str">
        <f t="shared" si="132"/>
        <v>33923027</v>
      </c>
      <c r="R859" s="409" t="str">
        <f t="shared" si="137"/>
        <v>A</v>
      </c>
      <c r="S859" s="42" t="b">
        <f t="shared" si="138"/>
        <v>1</v>
      </c>
      <c r="U859" s="69" t="str">
        <f t="shared" si="139"/>
        <v>3.3.92.30.27 - MATERIAL DE MANOBRA E PATRULHAMENTO</v>
      </c>
    </row>
    <row r="860" spans="1:21" s="42" customFormat="1" x14ac:dyDescent="0.25">
      <c r="A860" s="158"/>
      <c r="B860" s="136" t="s">
        <v>213</v>
      </c>
      <c r="C860" s="94" t="s">
        <v>213</v>
      </c>
      <c r="D860" s="94" t="s">
        <v>263</v>
      </c>
      <c r="E860" s="94" t="s">
        <v>215</v>
      </c>
      <c r="F860" s="94" t="s">
        <v>260</v>
      </c>
      <c r="G860" s="368" t="str">
        <f t="shared" si="133"/>
        <v>3.3.92.30.28</v>
      </c>
      <c r="H860" s="99" t="s">
        <v>267</v>
      </c>
      <c r="I860" s="207" t="str">
        <f t="shared" si="141"/>
        <v>A</v>
      </c>
      <c r="J860" s="273">
        <f t="shared" si="140"/>
        <v>5</v>
      </c>
      <c r="K860" s="474" t="s">
        <v>61</v>
      </c>
      <c r="M860" s="69" t="str">
        <f t="shared" si="134"/>
        <v>3.3.92.30.28</v>
      </c>
      <c r="N860" s="69" t="str">
        <f t="shared" si="135"/>
        <v>33923028</v>
      </c>
      <c r="O860" s="69" t="b">
        <f t="shared" si="136"/>
        <v>1</v>
      </c>
      <c r="P860" s="186" t="str">
        <f t="shared" si="132"/>
        <v>33923028</v>
      </c>
      <c r="R860" s="409" t="str">
        <f t="shared" si="137"/>
        <v>A</v>
      </c>
      <c r="S860" s="42" t="b">
        <f t="shared" si="138"/>
        <v>1</v>
      </c>
      <c r="U860" s="69" t="str">
        <f t="shared" si="139"/>
        <v>3.3.92.30.28 - MATERIAL DE PRODUÇÃO E SEGURANÇA</v>
      </c>
    </row>
    <row r="861" spans="1:21" s="42" customFormat="1" x14ac:dyDescent="0.25">
      <c r="A861" s="158"/>
      <c r="B861" s="136" t="s">
        <v>213</v>
      </c>
      <c r="C861" s="94" t="s">
        <v>213</v>
      </c>
      <c r="D861" s="94" t="s">
        <v>263</v>
      </c>
      <c r="E861" s="94" t="s">
        <v>215</v>
      </c>
      <c r="F861" s="94" t="s">
        <v>237</v>
      </c>
      <c r="G861" s="350" t="str">
        <f t="shared" si="133"/>
        <v>3.3.92.30.29</v>
      </c>
      <c r="H861" s="97" t="s">
        <v>374</v>
      </c>
      <c r="I861" s="207" t="str">
        <f t="shared" si="141"/>
        <v>A</v>
      </c>
      <c r="J861" s="273">
        <f t="shared" si="140"/>
        <v>5</v>
      </c>
      <c r="K861" s="474" t="s">
        <v>61</v>
      </c>
      <c r="M861" s="69" t="str">
        <f t="shared" si="134"/>
        <v>3.3.92.30.29</v>
      </c>
      <c r="N861" s="69" t="str">
        <f t="shared" si="135"/>
        <v>33923029</v>
      </c>
      <c r="O861" s="69" t="b">
        <f t="shared" si="136"/>
        <v>1</v>
      </c>
      <c r="P861" s="186" t="str">
        <f t="shared" si="132"/>
        <v>33923029</v>
      </c>
      <c r="R861" s="409" t="str">
        <f t="shared" si="137"/>
        <v>A</v>
      </c>
      <c r="S861" s="42" t="b">
        <f t="shared" si="138"/>
        <v>1</v>
      </c>
      <c r="U861" s="69" t="str">
        <f t="shared" si="139"/>
        <v>3.3.92.30.29 - MATERIAL PARA ÁUDIO, VÍDEO E FOTO</v>
      </c>
    </row>
    <row r="862" spans="1:21" s="42" customFormat="1" x14ac:dyDescent="0.25">
      <c r="A862" s="158"/>
      <c r="B862" s="136" t="s">
        <v>213</v>
      </c>
      <c r="C862" s="94" t="s">
        <v>213</v>
      </c>
      <c r="D862" s="94" t="s">
        <v>263</v>
      </c>
      <c r="E862" s="94" t="s">
        <v>215</v>
      </c>
      <c r="F862" s="94" t="s">
        <v>215</v>
      </c>
      <c r="G862" s="350" t="str">
        <f t="shared" si="133"/>
        <v>3.3.92.30.30</v>
      </c>
      <c r="H862" s="97" t="s">
        <v>375</v>
      </c>
      <c r="I862" s="207" t="str">
        <f t="shared" si="141"/>
        <v>A</v>
      </c>
      <c r="J862" s="273">
        <f t="shared" si="140"/>
        <v>5</v>
      </c>
      <c r="K862" s="474" t="s">
        <v>61</v>
      </c>
      <c r="M862" s="69" t="str">
        <f t="shared" si="134"/>
        <v>3.3.92.30.30</v>
      </c>
      <c r="N862" s="69" t="str">
        <f t="shared" si="135"/>
        <v>33923030</v>
      </c>
      <c r="O862" s="69" t="b">
        <f t="shared" si="136"/>
        <v>1</v>
      </c>
      <c r="P862" s="186" t="str">
        <f t="shared" si="132"/>
        <v>33923030</v>
      </c>
      <c r="R862" s="409" t="str">
        <f t="shared" si="137"/>
        <v>A</v>
      </c>
      <c r="S862" s="42" t="b">
        <f t="shared" si="138"/>
        <v>1</v>
      </c>
      <c r="U862" s="69" t="str">
        <f t="shared" si="139"/>
        <v>3.3.92.30.30 - MATERIAL PARA COMUNICAÇÕES</v>
      </c>
    </row>
    <row r="863" spans="1:21" s="42" customFormat="1" x14ac:dyDescent="0.25">
      <c r="A863" s="158"/>
      <c r="B863" s="136" t="s">
        <v>213</v>
      </c>
      <c r="C863" s="94" t="s">
        <v>213</v>
      </c>
      <c r="D863" s="94" t="s">
        <v>263</v>
      </c>
      <c r="E863" s="94" t="s">
        <v>215</v>
      </c>
      <c r="F863" s="94" t="s">
        <v>228</v>
      </c>
      <c r="G863" s="350" t="str">
        <f t="shared" si="133"/>
        <v>3.3.92.30.31</v>
      </c>
      <c r="H863" s="97" t="s">
        <v>376</v>
      </c>
      <c r="I863" s="207" t="str">
        <f t="shared" si="141"/>
        <v>A</v>
      </c>
      <c r="J863" s="273">
        <f t="shared" si="140"/>
        <v>5</v>
      </c>
      <c r="K863" s="474" t="s">
        <v>61</v>
      </c>
      <c r="M863" s="69" t="str">
        <f t="shared" si="134"/>
        <v>3.3.92.30.31</v>
      </c>
      <c r="N863" s="69" t="str">
        <f t="shared" si="135"/>
        <v>33923031</v>
      </c>
      <c r="O863" s="69" t="b">
        <f t="shared" si="136"/>
        <v>1</v>
      </c>
      <c r="P863" s="186" t="str">
        <f t="shared" si="132"/>
        <v>33923031</v>
      </c>
      <c r="R863" s="409" t="str">
        <f t="shared" si="137"/>
        <v>A</v>
      </c>
      <c r="S863" s="42" t="b">
        <f t="shared" si="138"/>
        <v>1</v>
      </c>
      <c r="U863" s="69" t="str">
        <f t="shared" si="139"/>
        <v>3.3.92.30.31 - SEMENTES, MUDAS DE PLANTAS E INSUMOS</v>
      </c>
    </row>
    <row r="864" spans="1:21" s="42" customFormat="1" x14ac:dyDescent="0.25">
      <c r="A864" s="158"/>
      <c r="B864" s="136" t="s">
        <v>213</v>
      </c>
      <c r="C864" s="94" t="s">
        <v>213</v>
      </c>
      <c r="D864" s="94" t="s">
        <v>263</v>
      </c>
      <c r="E864" s="94" t="s">
        <v>215</v>
      </c>
      <c r="F864" s="94" t="s">
        <v>233</v>
      </c>
      <c r="G864" s="350" t="str">
        <f t="shared" si="133"/>
        <v>3.3.92.30.32</v>
      </c>
      <c r="H864" s="97" t="s">
        <v>377</v>
      </c>
      <c r="I864" s="207" t="str">
        <f t="shared" si="141"/>
        <v>A</v>
      </c>
      <c r="J864" s="273">
        <f t="shared" si="140"/>
        <v>5</v>
      </c>
      <c r="K864" s="474" t="s">
        <v>61</v>
      </c>
      <c r="M864" s="69" t="str">
        <f t="shared" si="134"/>
        <v>3.3.92.30.32</v>
      </c>
      <c r="N864" s="69" t="str">
        <f t="shared" si="135"/>
        <v>33923032</v>
      </c>
      <c r="O864" s="69" t="b">
        <f t="shared" si="136"/>
        <v>1</v>
      </c>
      <c r="P864" s="186" t="str">
        <f t="shared" si="132"/>
        <v>33923032</v>
      </c>
      <c r="R864" s="409" t="str">
        <f t="shared" si="137"/>
        <v>A</v>
      </c>
      <c r="S864" s="42" t="b">
        <f t="shared" si="138"/>
        <v>1</v>
      </c>
      <c r="U864" s="69" t="str">
        <f t="shared" si="139"/>
        <v>3.3.92.30.32 - SUPRIMENTO DE AVIAÇÃO</v>
      </c>
    </row>
    <row r="865" spans="1:21" s="42" customFormat="1" x14ac:dyDescent="0.25">
      <c r="A865" s="158"/>
      <c r="B865" s="136" t="s">
        <v>213</v>
      </c>
      <c r="C865" s="94" t="s">
        <v>213</v>
      </c>
      <c r="D865" s="94" t="s">
        <v>263</v>
      </c>
      <c r="E865" s="94" t="s">
        <v>215</v>
      </c>
      <c r="F865" s="94" t="s">
        <v>239</v>
      </c>
      <c r="G865" s="350" t="str">
        <f t="shared" si="133"/>
        <v>3.3.92.30.33</v>
      </c>
      <c r="H865" s="97" t="s">
        <v>378</v>
      </c>
      <c r="I865" s="207" t="str">
        <f t="shared" si="141"/>
        <v>A</v>
      </c>
      <c r="J865" s="273">
        <f t="shared" si="140"/>
        <v>5</v>
      </c>
      <c r="K865" s="474" t="s">
        <v>61</v>
      </c>
      <c r="M865" s="69" t="str">
        <f t="shared" si="134"/>
        <v>3.3.92.30.33</v>
      </c>
      <c r="N865" s="69" t="str">
        <f t="shared" si="135"/>
        <v>33923033</v>
      </c>
      <c r="O865" s="69" t="b">
        <f t="shared" si="136"/>
        <v>1</v>
      </c>
      <c r="P865" s="186" t="str">
        <f t="shared" si="132"/>
        <v>33923033</v>
      </c>
      <c r="R865" s="409" t="str">
        <f t="shared" si="137"/>
        <v>A</v>
      </c>
      <c r="S865" s="42" t="b">
        <f t="shared" si="138"/>
        <v>1</v>
      </c>
      <c r="U865" s="69" t="str">
        <f t="shared" si="139"/>
        <v>3.3.92.30.33 - MATERIAL PARA PRODUÇÃO INDUSTRIAL</v>
      </c>
    </row>
    <row r="866" spans="1:21" s="42" customFormat="1" x14ac:dyDescent="0.25">
      <c r="A866" s="158"/>
      <c r="B866" s="136" t="s">
        <v>213</v>
      </c>
      <c r="C866" s="94" t="s">
        <v>213</v>
      </c>
      <c r="D866" s="94" t="s">
        <v>263</v>
      </c>
      <c r="E866" s="94" t="s">
        <v>215</v>
      </c>
      <c r="F866" s="94" t="s">
        <v>234</v>
      </c>
      <c r="G866" s="350" t="str">
        <f t="shared" si="133"/>
        <v>3.3.92.30.34</v>
      </c>
      <c r="H866" s="97" t="s">
        <v>379</v>
      </c>
      <c r="I866" s="207" t="str">
        <f t="shared" si="141"/>
        <v>A</v>
      </c>
      <c r="J866" s="273">
        <f t="shared" si="140"/>
        <v>5</v>
      </c>
      <c r="K866" s="474" t="s">
        <v>61</v>
      </c>
      <c r="M866" s="69" t="str">
        <f t="shared" si="134"/>
        <v>3.3.92.30.34</v>
      </c>
      <c r="N866" s="69" t="str">
        <f t="shared" si="135"/>
        <v>33923034</v>
      </c>
      <c r="O866" s="69" t="b">
        <f t="shared" si="136"/>
        <v>1</v>
      </c>
      <c r="P866" s="186" t="str">
        <f t="shared" si="132"/>
        <v>33923034</v>
      </c>
      <c r="R866" s="409" t="str">
        <f t="shared" si="137"/>
        <v>A</v>
      </c>
      <c r="S866" s="42" t="b">
        <f t="shared" si="138"/>
        <v>1</v>
      </c>
      <c r="U866" s="69" t="str">
        <f t="shared" si="139"/>
        <v>3.3.92.30.34 - SOBRESSALENTES, MÁQUINAS E MOTORES DE NAVIOS E EMBARCAÇÕES</v>
      </c>
    </row>
    <row r="867" spans="1:21" s="42" customFormat="1" x14ac:dyDescent="0.25">
      <c r="A867" s="158"/>
      <c r="B867" s="136" t="s">
        <v>213</v>
      </c>
      <c r="C867" s="94" t="s">
        <v>213</v>
      </c>
      <c r="D867" s="94" t="s">
        <v>263</v>
      </c>
      <c r="E867" s="94" t="s">
        <v>215</v>
      </c>
      <c r="F867" s="94" t="s">
        <v>268</v>
      </c>
      <c r="G867" s="368" t="str">
        <f t="shared" si="133"/>
        <v>3.3.92.30.35</v>
      </c>
      <c r="H867" s="99" t="s">
        <v>27</v>
      </c>
      <c r="I867" s="207" t="str">
        <f t="shared" si="141"/>
        <v>A</v>
      </c>
      <c r="J867" s="273">
        <f t="shared" si="140"/>
        <v>5</v>
      </c>
      <c r="K867" s="474" t="s">
        <v>61</v>
      </c>
      <c r="M867" s="69" t="str">
        <f t="shared" si="134"/>
        <v>3.3.92.30.35</v>
      </c>
      <c r="N867" s="69" t="str">
        <f t="shared" si="135"/>
        <v>33923035</v>
      </c>
      <c r="O867" s="69" t="b">
        <f t="shared" si="136"/>
        <v>1</v>
      </c>
      <c r="P867" s="186" t="str">
        <f t="shared" si="132"/>
        <v>33923035</v>
      </c>
      <c r="R867" s="409" t="str">
        <f t="shared" si="137"/>
        <v>A</v>
      </c>
      <c r="S867" s="42" t="b">
        <f t="shared" si="138"/>
        <v>1</v>
      </c>
      <c r="U867" s="69" t="str">
        <f t="shared" si="139"/>
        <v>3.3.92.30.35 - MATERIAL LABORATORIAL</v>
      </c>
    </row>
    <row r="868" spans="1:21" s="42" customFormat="1" x14ac:dyDescent="0.25">
      <c r="A868" s="158"/>
      <c r="B868" s="136" t="s">
        <v>213</v>
      </c>
      <c r="C868" s="94" t="s">
        <v>213</v>
      </c>
      <c r="D868" s="94" t="s">
        <v>263</v>
      </c>
      <c r="E868" s="94" t="s">
        <v>215</v>
      </c>
      <c r="F868" s="94" t="s">
        <v>250</v>
      </c>
      <c r="G868" s="368" t="str">
        <f t="shared" si="133"/>
        <v>3.3.92.30.36</v>
      </c>
      <c r="H868" s="99" t="s">
        <v>28</v>
      </c>
      <c r="I868" s="207" t="str">
        <f t="shared" si="141"/>
        <v>A</v>
      </c>
      <c r="J868" s="273">
        <f t="shared" si="140"/>
        <v>5</v>
      </c>
      <c r="K868" s="474" t="s">
        <v>61</v>
      </c>
      <c r="M868" s="69" t="str">
        <f t="shared" si="134"/>
        <v>3.3.92.30.36</v>
      </c>
      <c r="N868" s="69" t="str">
        <f t="shared" si="135"/>
        <v>33923036</v>
      </c>
      <c r="O868" s="69" t="b">
        <f t="shared" si="136"/>
        <v>1</v>
      </c>
      <c r="P868" s="186" t="str">
        <f t="shared" si="132"/>
        <v>33923036</v>
      </c>
      <c r="R868" s="409" t="str">
        <f t="shared" si="137"/>
        <v>A</v>
      </c>
      <c r="S868" s="42" t="b">
        <f t="shared" si="138"/>
        <v>1</v>
      </c>
      <c r="U868" s="69" t="str">
        <f t="shared" si="139"/>
        <v>3.3.92.30.36 - MATERIAL HOSPITALAR</v>
      </c>
    </row>
    <row r="869" spans="1:21" s="42" customFormat="1" x14ac:dyDescent="0.25">
      <c r="A869" s="158"/>
      <c r="B869" s="136" t="s">
        <v>213</v>
      </c>
      <c r="C869" s="94" t="s">
        <v>213</v>
      </c>
      <c r="D869" s="94" t="s">
        <v>263</v>
      </c>
      <c r="E869" s="94" t="s">
        <v>215</v>
      </c>
      <c r="F869" s="94" t="s">
        <v>240</v>
      </c>
      <c r="G869" s="350" t="str">
        <f t="shared" si="133"/>
        <v>3.3.92.30.37</v>
      </c>
      <c r="H869" s="97" t="s">
        <v>380</v>
      </c>
      <c r="I869" s="207" t="str">
        <f t="shared" si="141"/>
        <v>A</v>
      </c>
      <c r="J869" s="273">
        <f t="shared" si="140"/>
        <v>5</v>
      </c>
      <c r="K869" s="474" t="s">
        <v>61</v>
      </c>
      <c r="M869" s="69" t="str">
        <f t="shared" si="134"/>
        <v>3.3.92.30.37</v>
      </c>
      <c r="N869" s="69" t="str">
        <f t="shared" si="135"/>
        <v>33923037</v>
      </c>
      <c r="O869" s="69" t="b">
        <f t="shared" si="136"/>
        <v>1</v>
      </c>
      <c r="P869" s="186" t="str">
        <f t="shared" si="132"/>
        <v>33923037</v>
      </c>
      <c r="R869" s="409" t="str">
        <f t="shared" si="137"/>
        <v>A</v>
      </c>
      <c r="S869" s="42" t="b">
        <f t="shared" si="138"/>
        <v>1</v>
      </c>
      <c r="U869" s="69" t="str">
        <f t="shared" si="139"/>
        <v>3.3.92.30.37 - SOBRESSALENTES DE ARMAMENTO</v>
      </c>
    </row>
    <row r="870" spans="1:21" s="42" customFormat="1" x14ac:dyDescent="0.25">
      <c r="A870" s="158"/>
      <c r="B870" s="136" t="s">
        <v>213</v>
      </c>
      <c r="C870" s="94" t="s">
        <v>213</v>
      </c>
      <c r="D870" s="94" t="s">
        <v>263</v>
      </c>
      <c r="E870" s="94" t="s">
        <v>215</v>
      </c>
      <c r="F870" s="94" t="s">
        <v>232</v>
      </c>
      <c r="G870" s="350" t="str">
        <f t="shared" si="133"/>
        <v>3.3.92.30.38</v>
      </c>
      <c r="H870" s="97" t="s">
        <v>381</v>
      </c>
      <c r="I870" s="207" t="str">
        <f t="shared" si="141"/>
        <v>A</v>
      </c>
      <c r="J870" s="273">
        <f t="shared" si="140"/>
        <v>5</v>
      </c>
      <c r="K870" s="474" t="s">
        <v>61</v>
      </c>
      <c r="M870" s="69" t="str">
        <f t="shared" si="134"/>
        <v>3.3.92.30.38</v>
      </c>
      <c r="N870" s="69" t="str">
        <f t="shared" si="135"/>
        <v>33923038</v>
      </c>
      <c r="O870" s="69" t="b">
        <f t="shared" si="136"/>
        <v>1</v>
      </c>
      <c r="P870" s="186" t="str">
        <f t="shared" si="132"/>
        <v>33923038</v>
      </c>
      <c r="R870" s="409" t="str">
        <f t="shared" si="137"/>
        <v>A</v>
      </c>
      <c r="S870" s="42" t="b">
        <f t="shared" si="138"/>
        <v>1</v>
      </c>
      <c r="U870" s="69" t="str">
        <f t="shared" si="139"/>
        <v>3.3.92.30.38 - SUPRIMENTO DE PROTEÇÃO AO VOO</v>
      </c>
    </row>
    <row r="871" spans="1:21" s="42" customFormat="1" x14ac:dyDescent="0.25">
      <c r="A871" s="158"/>
      <c r="B871" s="136" t="s">
        <v>213</v>
      </c>
      <c r="C871" s="94" t="s">
        <v>213</v>
      </c>
      <c r="D871" s="94" t="s">
        <v>263</v>
      </c>
      <c r="E871" s="94" t="s">
        <v>215</v>
      </c>
      <c r="F871" s="94" t="s">
        <v>262</v>
      </c>
      <c r="G871" s="368" t="str">
        <f t="shared" si="133"/>
        <v>3.3.92.30.39</v>
      </c>
      <c r="H871" s="99" t="s">
        <v>157</v>
      </c>
      <c r="I871" s="207" t="str">
        <f t="shared" si="141"/>
        <v>A</v>
      </c>
      <c r="J871" s="273">
        <f t="shared" si="140"/>
        <v>5</v>
      </c>
      <c r="K871" s="474" t="s">
        <v>61</v>
      </c>
      <c r="M871" s="69" t="str">
        <f t="shared" si="134"/>
        <v>3.3.92.30.39</v>
      </c>
      <c r="N871" s="69" t="str">
        <f t="shared" si="135"/>
        <v>33923039</v>
      </c>
      <c r="O871" s="69" t="b">
        <f t="shared" si="136"/>
        <v>1</v>
      </c>
      <c r="P871" s="186" t="str">
        <f t="shared" si="132"/>
        <v>33923039</v>
      </c>
      <c r="R871" s="409" t="str">
        <f t="shared" si="137"/>
        <v>A</v>
      </c>
      <c r="S871" s="42" t="b">
        <f t="shared" si="138"/>
        <v>1</v>
      </c>
      <c r="U871" s="69" t="str">
        <f t="shared" si="139"/>
        <v>3.3.92.30.39 - MATERIAL PARA MANUTENÇÃO DE VEÍCULOS</v>
      </c>
    </row>
    <row r="872" spans="1:21" s="42" customFormat="1" x14ac:dyDescent="0.25">
      <c r="A872" s="158"/>
      <c r="B872" s="136" t="s">
        <v>213</v>
      </c>
      <c r="C872" s="94" t="s">
        <v>213</v>
      </c>
      <c r="D872" s="94" t="s">
        <v>263</v>
      </c>
      <c r="E872" s="94" t="s">
        <v>215</v>
      </c>
      <c r="F872" s="94" t="s">
        <v>231</v>
      </c>
      <c r="G872" s="350" t="str">
        <f t="shared" si="133"/>
        <v>3.3.92.30.40</v>
      </c>
      <c r="H872" s="97" t="s">
        <v>382</v>
      </c>
      <c r="I872" s="207" t="str">
        <f t="shared" si="141"/>
        <v>A</v>
      </c>
      <c r="J872" s="273">
        <f t="shared" si="140"/>
        <v>5</v>
      </c>
      <c r="K872" s="474" t="s">
        <v>61</v>
      </c>
      <c r="M872" s="69" t="str">
        <f t="shared" si="134"/>
        <v>3.3.92.30.40</v>
      </c>
      <c r="N872" s="69" t="str">
        <f t="shared" si="135"/>
        <v>33923040</v>
      </c>
      <c r="O872" s="69" t="b">
        <f t="shared" si="136"/>
        <v>1</v>
      </c>
      <c r="P872" s="186" t="str">
        <f t="shared" si="132"/>
        <v>33923040</v>
      </c>
      <c r="R872" s="409" t="str">
        <f t="shared" si="137"/>
        <v>A</v>
      </c>
      <c r="S872" s="42" t="b">
        <f t="shared" si="138"/>
        <v>1</v>
      </c>
      <c r="U872" s="69" t="str">
        <f t="shared" si="139"/>
        <v>3.3.92.30.40 - MATERIAL BIOLÓGICO</v>
      </c>
    </row>
    <row r="873" spans="1:21" s="42" customFormat="1" x14ac:dyDescent="0.25">
      <c r="A873" s="158"/>
      <c r="B873" s="136" t="s">
        <v>213</v>
      </c>
      <c r="C873" s="94" t="s">
        <v>213</v>
      </c>
      <c r="D873" s="94" t="s">
        <v>263</v>
      </c>
      <c r="E873" s="94" t="s">
        <v>215</v>
      </c>
      <c r="F873" s="94" t="s">
        <v>241</v>
      </c>
      <c r="G873" s="350" t="str">
        <f t="shared" si="133"/>
        <v>3.3.92.30.41</v>
      </c>
      <c r="H873" s="97" t="s">
        <v>383</v>
      </c>
      <c r="I873" s="207" t="str">
        <f t="shared" si="141"/>
        <v>A</v>
      </c>
      <c r="J873" s="273">
        <f t="shared" si="140"/>
        <v>5</v>
      </c>
      <c r="K873" s="474" t="s">
        <v>61</v>
      </c>
      <c r="M873" s="69" t="str">
        <f t="shared" si="134"/>
        <v>3.3.92.30.41</v>
      </c>
      <c r="N873" s="69" t="str">
        <f t="shared" si="135"/>
        <v>33923041</v>
      </c>
      <c r="O873" s="69" t="b">
        <f t="shared" si="136"/>
        <v>1</v>
      </c>
      <c r="P873" s="186" t="str">
        <f t="shared" si="132"/>
        <v>33923041</v>
      </c>
      <c r="R873" s="409" t="str">
        <f t="shared" si="137"/>
        <v>A</v>
      </c>
      <c r="S873" s="42" t="b">
        <f t="shared" si="138"/>
        <v>1</v>
      </c>
      <c r="U873" s="69" t="str">
        <f t="shared" si="139"/>
        <v>3.3.92.30.41 - MATERIAL PARA UTILIZAÇÃO EM GRÁFICA</v>
      </c>
    </row>
    <row r="874" spans="1:21" s="42" customFormat="1" x14ac:dyDescent="0.25">
      <c r="A874" s="158"/>
      <c r="B874" s="136" t="s">
        <v>213</v>
      </c>
      <c r="C874" s="94" t="s">
        <v>213</v>
      </c>
      <c r="D874" s="94" t="s">
        <v>263</v>
      </c>
      <c r="E874" s="94" t="s">
        <v>215</v>
      </c>
      <c r="F874" s="94" t="s">
        <v>242</v>
      </c>
      <c r="G874" s="350" t="str">
        <f t="shared" si="133"/>
        <v>3.3.92.30.42</v>
      </c>
      <c r="H874" s="97" t="s">
        <v>384</v>
      </c>
      <c r="I874" s="207" t="str">
        <f t="shared" si="141"/>
        <v>A</v>
      </c>
      <c r="J874" s="273">
        <f t="shared" si="140"/>
        <v>5</v>
      </c>
      <c r="K874" s="474" t="s">
        <v>61</v>
      </c>
      <c r="M874" s="69" t="str">
        <f t="shared" si="134"/>
        <v>3.3.92.30.42</v>
      </c>
      <c r="N874" s="69" t="str">
        <f t="shared" si="135"/>
        <v>33923042</v>
      </c>
      <c r="O874" s="69" t="b">
        <f t="shared" si="136"/>
        <v>1</v>
      </c>
      <c r="P874" s="186" t="str">
        <f t="shared" si="132"/>
        <v>33923042</v>
      </c>
      <c r="R874" s="409" t="str">
        <f t="shared" si="137"/>
        <v>A</v>
      </c>
      <c r="S874" s="42" t="b">
        <f t="shared" si="138"/>
        <v>1</v>
      </c>
      <c r="U874" s="69" t="str">
        <f t="shared" si="139"/>
        <v>3.3.92.30.42 - FERRAMENTAS</v>
      </c>
    </row>
    <row r="875" spans="1:21" s="42" customFormat="1" x14ac:dyDescent="0.25">
      <c r="A875" s="158"/>
      <c r="B875" s="136" t="s">
        <v>213</v>
      </c>
      <c r="C875" s="94" t="s">
        <v>213</v>
      </c>
      <c r="D875" s="94" t="s">
        <v>263</v>
      </c>
      <c r="E875" s="94" t="s">
        <v>215</v>
      </c>
      <c r="F875" s="94" t="s">
        <v>243</v>
      </c>
      <c r="G875" s="350" t="str">
        <f t="shared" si="133"/>
        <v>3.3.92.30.43</v>
      </c>
      <c r="H875" s="97" t="s">
        <v>385</v>
      </c>
      <c r="I875" s="207" t="str">
        <f t="shared" si="141"/>
        <v>A</v>
      </c>
      <c r="J875" s="273">
        <f t="shared" si="140"/>
        <v>5</v>
      </c>
      <c r="K875" s="474" t="s">
        <v>61</v>
      </c>
      <c r="M875" s="69" t="str">
        <f t="shared" si="134"/>
        <v>3.3.92.30.43</v>
      </c>
      <c r="N875" s="69" t="str">
        <f t="shared" si="135"/>
        <v>33923043</v>
      </c>
      <c r="O875" s="69" t="b">
        <f t="shared" si="136"/>
        <v>1</v>
      </c>
      <c r="P875" s="186" t="str">
        <f t="shared" si="132"/>
        <v>33923043</v>
      </c>
      <c r="R875" s="409" t="str">
        <f t="shared" si="137"/>
        <v>A</v>
      </c>
      <c r="S875" s="42" t="b">
        <f t="shared" si="138"/>
        <v>1</v>
      </c>
      <c r="U875" s="69" t="str">
        <f t="shared" si="139"/>
        <v>3.3.92.30.43 - MATERIAL PARA REABILITAÇÃO PROFISSIONAL</v>
      </c>
    </row>
    <row r="876" spans="1:21" s="42" customFormat="1" x14ac:dyDescent="0.25">
      <c r="A876" s="158"/>
      <c r="B876" s="136" t="s">
        <v>213</v>
      </c>
      <c r="C876" s="94" t="s">
        <v>213</v>
      </c>
      <c r="D876" s="94" t="s">
        <v>263</v>
      </c>
      <c r="E876" s="94" t="s">
        <v>215</v>
      </c>
      <c r="F876" s="94" t="s">
        <v>244</v>
      </c>
      <c r="G876" s="350" t="str">
        <f t="shared" si="133"/>
        <v>3.3.92.30.44</v>
      </c>
      <c r="H876" s="97" t="s">
        <v>386</v>
      </c>
      <c r="I876" s="207" t="str">
        <f t="shared" si="141"/>
        <v>A</v>
      </c>
      <c r="J876" s="273">
        <f t="shared" si="140"/>
        <v>5</v>
      </c>
      <c r="K876" s="474" t="s">
        <v>61</v>
      </c>
      <c r="M876" s="69" t="str">
        <f t="shared" si="134"/>
        <v>3.3.92.30.44</v>
      </c>
      <c r="N876" s="69" t="str">
        <f t="shared" si="135"/>
        <v>33923044</v>
      </c>
      <c r="O876" s="69" t="b">
        <f t="shared" si="136"/>
        <v>1</v>
      </c>
      <c r="P876" s="186" t="str">
        <f t="shared" si="132"/>
        <v>33923044</v>
      </c>
      <c r="R876" s="409" t="str">
        <f t="shared" si="137"/>
        <v>A</v>
      </c>
      <c r="S876" s="42" t="b">
        <f t="shared" si="138"/>
        <v>1</v>
      </c>
      <c r="U876" s="69" t="str">
        <f t="shared" si="139"/>
        <v>3.3.92.30.44 - MATERIAL DE SINALIZAÇÃO VISUAL E AFINS</v>
      </c>
    </row>
    <row r="877" spans="1:21" s="42" customFormat="1" x14ac:dyDescent="0.25">
      <c r="A877" s="158"/>
      <c r="B877" s="136" t="s">
        <v>213</v>
      </c>
      <c r="C877" s="94" t="s">
        <v>213</v>
      </c>
      <c r="D877" s="94" t="s">
        <v>263</v>
      </c>
      <c r="E877" s="94" t="s">
        <v>215</v>
      </c>
      <c r="F877" s="94" t="s">
        <v>245</v>
      </c>
      <c r="G877" s="350" t="str">
        <f t="shared" si="133"/>
        <v>3.3.92.30.45</v>
      </c>
      <c r="H877" s="97" t="s">
        <v>387</v>
      </c>
      <c r="I877" s="207" t="str">
        <f t="shared" si="141"/>
        <v>A</v>
      </c>
      <c r="J877" s="273">
        <f t="shared" si="140"/>
        <v>5</v>
      </c>
      <c r="K877" s="474" t="s">
        <v>61</v>
      </c>
      <c r="M877" s="69" t="str">
        <f t="shared" si="134"/>
        <v>3.3.92.30.45</v>
      </c>
      <c r="N877" s="69" t="str">
        <f t="shared" si="135"/>
        <v>33923045</v>
      </c>
      <c r="O877" s="69" t="b">
        <f t="shared" si="136"/>
        <v>1</v>
      </c>
      <c r="P877" s="186" t="str">
        <f t="shared" si="132"/>
        <v>33923045</v>
      </c>
      <c r="R877" s="409" t="str">
        <f t="shared" si="137"/>
        <v>A</v>
      </c>
      <c r="S877" s="42" t="b">
        <f t="shared" si="138"/>
        <v>1</v>
      </c>
      <c r="U877" s="69" t="str">
        <f t="shared" si="139"/>
        <v>3.3.92.30.45 - MATERIAL TÉCNICO PARA SELEÇÃO E TREINAMENTO</v>
      </c>
    </row>
    <row r="878" spans="1:21" s="42" customFormat="1" x14ac:dyDescent="0.25">
      <c r="A878" s="158"/>
      <c r="B878" s="136" t="s">
        <v>213</v>
      </c>
      <c r="C878" s="94" t="s">
        <v>213</v>
      </c>
      <c r="D878" s="94" t="s">
        <v>263</v>
      </c>
      <c r="E878" s="94" t="s">
        <v>215</v>
      </c>
      <c r="F878" s="94" t="s">
        <v>246</v>
      </c>
      <c r="G878" s="350" t="str">
        <f t="shared" si="133"/>
        <v>3.3.92.30.46</v>
      </c>
      <c r="H878" s="97" t="s">
        <v>388</v>
      </c>
      <c r="I878" s="207" t="str">
        <f t="shared" si="141"/>
        <v>A</v>
      </c>
      <c r="J878" s="273">
        <f t="shared" si="140"/>
        <v>5</v>
      </c>
      <c r="K878" s="474" t="s">
        <v>61</v>
      </c>
      <c r="M878" s="69" t="str">
        <f t="shared" si="134"/>
        <v>3.3.92.30.46</v>
      </c>
      <c r="N878" s="69" t="str">
        <f t="shared" si="135"/>
        <v>33923046</v>
      </c>
      <c r="O878" s="69" t="b">
        <f t="shared" si="136"/>
        <v>1</v>
      </c>
      <c r="P878" s="186" t="str">
        <f t="shared" si="132"/>
        <v>33923046</v>
      </c>
      <c r="R878" s="409" t="str">
        <f t="shared" si="137"/>
        <v>A</v>
      </c>
      <c r="S878" s="42" t="b">
        <f t="shared" si="138"/>
        <v>1</v>
      </c>
      <c r="U878" s="69" t="str">
        <f t="shared" si="139"/>
        <v>3.3.92.30.46 - MATERIAL BIBLIOGRÁFICO NÃO IMOBILIZÁVEL</v>
      </c>
    </row>
    <row r="879" spans="1:21" s="42" customFormat="1" x14ac:dyDescent="0.25">
      <c r="A879" s="158"/>
      <c r="B879" s="136" t="s">
        <v>213</v>
      </c>
      <c r="C879" s="94" t="s">
        <v>213</v>
      </c>
      <c r="D879" s="94" t="s">
        <v>263</v>
      </c>
      <c r="E879" s="94" t="s">
        <v>215</v>
      </c>
      <c r="F879" s="94" t="s">
        <v>247</v>
      </c>
      <c r="G879" s="350" t="str">
        <f t="shared" si="133"/>
        <v>3.3.92.30.47</v>
      </c>
      <c r="H879" s="97" t="s">
        <v>389</v>
      </c>
      <c r="I879" s="207" t="str">
        <f t="shared" si="141"/>
        <v>A</v>
      </c>
      <c r="J879" s="273">
        <f t="shared" si="140"/>
        <v>5</v>
      </c>
      <c r="K879" s="474" t="s">
        <v>61</v>
      </c>
      <c r="M879" s="69" t="str">
        <f t="shared" si="134"/>
        <v>3.3.92.30.47</v>
      </c>
      <c r="N879" s="69" t="str">
        <f t="shared" si="135"/>
        <v>33923047</v>
      </c>
      <c r="O879" s="69" t="b">
        <f t="shared" si="136"/>
        <v>1</v>
      </c>
      <c r="P879" s="186" t="str">
        <f t="shared" si="132"/>
        <v>33923047</v>
      </c>
      <c r="R879" s="409" t="str">
        <f t="shared" si="137"/>
        <v>A</v>
      </c>
      <c r="S879" s="42" t="b">
        <f t="shared" si="138"/>
        <v>1</v>
      </c>
      <c r="U879" s="69" t="str">
        <f t="shared" si="139"/>
        <v>3.3.92.30.47 - AQUISIÇÃO DE SOFTWARES DE BASE</v>
      </c>
    </row>
    <row r="880" spans="1:21" s="42" customFormat="1" x14ac:dyDescent="0.25">
      <c r="A880" s="158"/>
      <c r="B880" s="136" t="s">
        <v>213</v>
      </c>
      <c r="C880" s="94" t="s">
        <v>213</v>
      </c>
      <c r="D880" s="94" t="s">
        <v>263</v>
      </c>
      <c r="E880" s="94" t="s">
        <v>215</v>
      </c>
      <c r="F880" s="94" t="s">
        <v>248</v>
      </c>
      <c r="G880" s="350" t="str">
        <f t="shared" si="133"/>
        <v>3.3.92.30.48</v>
      </c>
      <c r="H880" s="97" t="s">
        <v>390</v>
      </c>
      <c r="I880" s="207" t="str">
        <f t="shared" si="141"/>
        <v>A</v>
      </c>
      <c r="J880" s="273">
        <f t="shared" si="140"/>
        <v>5</v>
      </c>
      <c r="K880" s="474" t="s">
        <v>61</v>
      </c>
      <c r="M880" s="69" t="str">
        <f t="shared" si="134"/>
        <v>3.3.92.30.48</v>
      </c>
      <c r="N880" s="69" t="str">
        <f t="shared" si="135"/>
        <v>33923048</v>
      </c>
      <c r="O880" s="69" t="b">
        <f t="shared" si="136"/>
        <v>1</v>
      </c>
      <c r="P880" s="186" t="str">
        <f t="shared" ref="P880:P943" si="142">TRIM(SUBSTITUTE(TEXT(G880,"00000000"),".",""))</f>
        <v>33923048</v>
      </c>
      <c r="R880" s="409" t="str">
        <f t="shared" si="137"/>
        <v>A</v>
      </c>
      <c r="S880" s="42" t="b">
        <f t="shared" si="138"/>
        <v>1</v>
      </c>
      <c r="U880" s="69" t="str">
        <f t="shared" si="139"/>
        <v>3.3.92.30.48 - BENS MÓVEIS NÃO ATIVÁVEIS</v>
      </c>
    </row>
    <row r="881" spans="1:21" s="42" customFormat="1" x14ac:dyDescent="0.25">
      <c r="A881" s="158"/>
      <c r="B881" s="136" t="s">
        <v>213</v>
      </c>
      <c r="C881" s="94" t="s">
        <v>213</v>
      </c>
      <c r="D881" s="94" t="s">
        <v>263</v>
      </c>
      <c r="E881" s="94" t="s">
        <v>215</v>
      </c>
      <c r="F881" s="94" t="s">
        <v>249</v>
      </c>
      <c r="G881" s="350" t="str">
        <f t="shared" si="133"/>
        <v>3.3.92.30.49</v>
      </c>
      <c r="H881" s="97" t="s">
        <v>391</v>
      </c>
      <c r="I881" s="207" t="str">
        <f t="shared" si="141"/>
        <v>A</v>
      </c>
      <c r="J881" s="273">
        <f t="shared" si="140"/>
        <v>5</v>
      </c>
      <c r="K881" s="474" t="s">
        <v>61</v>
      </c>
      <c r="M881" s="69" t="str">
        <f t="shared" si="134"/>
        <v>3.3.92.30.49</v>
      </c>
      <c r="N881" s="69" t="str">
        <f t="shared" si="135"/>
        <v>33923049</v>
      </c>
      <c r="O881" s="69" t="b">
        <f t="shared" si="136"/>
        <v>1</v>
      </c>
      <c r="P881" s="186" t="str">
        <f t="shared" si="142"/>
        <v>33923049</v>
      </c>
      <c r="R881" s="409" t="str">
        <f t="shared" si="137"/>
        <v>A</v>
      </c>
      <c r="S881" s="42" t="b">
        <f t="shared" si="138"/>
        <v>1</v>
      </c>
      <c r="U881" s="69" t="str">
        <f t="shared" si="139"/>
        <v>3.3.92.30.49 - BILHETES DE PASSAGEM</v>
      </c>
    </row>
    <row r="882" spans="1:21" s="42" customFormat="1" x14ac:dyDescent="0.25">
      <c r="A882" s="158"/>
      <c r="B882" s="136" t="s">
        <v>213</v>
      </c>
      <c r="C882" s="94" t="s">
        <v>213</v>
      </c>
      <c r="D882" s="94" t="s">
        <v>263</v>
      </c>
      <c r="E882" s="94" t="s">
        <v>215</v>
      </c>
      <c r="F882" s="94" t="s">
        <v>235</v>
      </c>
      <c r="G882" s="350" t="str">
        <f t="shared" si="133"/>
        <v>3.3.92.30.50</v>
      </c>
      <c r="H882" s="97" t="s">
        <v>392</v>
      </c>
      <c r="I882" s="207" t="str">
        <f t="shared" si="141"/>
        <v>A</v>
      </c>
      <c r="J882" s="273">
        <f t="shared" si="140"/>
        <v>5</v>
      </c>
      <c r="K882" s="474" t="s">
        <v>61</v>
      </c>
      <c r="M882" s="69" t="str">
        <f t="shared" si="134"/>
        <v>3.3.92.30.50</v>
      </c>
      <c r="N882" s="69" t="str">
        <f t="shared" si="135"/>
        <v>33923050</v>
      </c>
      <c r="O882" s="69" t="b">
        <f t="shared" si="136"/>
        <v>1</v>
      </c>
      <c r="P882" s="186" t="str">
        <f t="shared" si="142"/>
        <v>33923050</v>
      </c>
      <c r="R882" s="409" t="str">
        <f t="shared" si="137"/>
        <v>A</v>
      </c>
      <c r="S882" s="42" t="b">
        <f t="shared" si="138"/>
        <v>1</v>
      </c>
      <c r="U882" s="69" t="str">
        <f t="shared" si="139"/>
        <v>3.3.92.30.50 - BANDEIRAS, FLÂMULAS E INSÍGNIAS</v>
      </c>
    </row>
    <row r="883" spans="1:21" s="42" customFormat="1" x14ac:dyDescent="0.25">
      <c r="A883" s="158"/>
      <c r="B883" s="136" t="s">
        <v>213</v>
      </c>
      <c r="C883" s="94" t="s">
        <v>213</v>
      </c>
      <c r="D883" s="94" t="s">
        <v>263</v>
      </c>
      <c r="E883" s="94" t="s">
        <v>215</v>
      </c>
      <c r="F883" s="94" t="s">
        <v>269</v>
      </c>
      <c r="G883" s="368" t="str">
        <f t="shared" si="133"/>
        <v>3.3.92.30.60</v>
      </c>
      <c r="H883" s="99" t="s">
        <v>158</v>
      </c>
      <c r="I883" s="207" t="str">
        <f t="shared" si="141"/>
        <v>A</v>
      </c>
      <c r="J883" s="273">
        <f t="shared" si="140"/>
        <v>5</v>
      </c>
      <c r="K883" s="474" t="s">
        <v>61</v>
      </c>
      <c r="M883" s="69" t="str">
        <f t="shared" si="134"/>
        <v>3.3.92.30.60</v>
      </c>
      <c r="N883" s="69" t="str">
        <f t="shared" si="135"/>
        <v>33923060</v>
      </c>
      <c r="O883" s="69" t="b">
        <f t="shared" si="136"/>
        <v>1</v>
      </c>
      <c r="P883" s="186" t="str">
        <f t="shared" si="142"/>
        <v>33923060</v>
      </c>
      <c r="R883" s="409" t="str">
        <f t="shared" si="137"/>
        <v>A</v>
      </c>
      <c r="S883" s="42" t="b">
        <f t="shared" si="138"/>
        <v>1</v>
      </c>
      <c r="U883" s="69" t="str">
        <f t="shared" si="139"/>
        <v>3.3.92.30.60 - MATERIAL DIDÁTICO</v>
      </c>
    </row>
    <row r="884" spans="1:21" s="42" customFormat="1" x14ac:dyDescent="0.25">
      <c r="A884" s="158"/>
      <c r="B884" s="136" t="s">
        <v>213</v>
      </c>
      <c r="C884" s="94" t="s">
        <v>213</v>
      </c>
      <c r="D884" s="94" t="s">
        <v>263</v>
      </c>
      <c r="E884" s="94" t="s">
        <v>215</v>
      </c>
      <c r="F884" s="94" t="s">
        <v>270</v>
      </c>
      <c r="G884" s="369" t="str">
        <f t="shared" si="133"/>
        <v>3.3.92.30.99</v>
      </c>
      <c r="H884" s="100" t="s">
        <v>29</v>
      </c>
      <c r="I884" s="227" t="str">
        <f t="shared" si="141"/>
        <v>A</v>
      </c>
      <c r="J884" s="295">
        <f t="shared" si="140"/>
        <v>5</v>
      </c>
      <c r="K884" s="474" t="s">
        <v>61</v>
      </c>
      <c r="M884" s="69" t="str">
        <f t="shared" si="134"/>
        <v>3.3.92.30.99</v>
      </c>
      <c r="N884" s="69" t="str">
        <f t="shared" si="135"/>
        <v>33923099</v>
      </c>
      <c r="O884" s="69" t="b">
        <f t="shared" si="136"/>
        <v>1</v>
      </c>
      <c r="P884" s="186" t="str">
        <f t="shared" si="142"/>
        <v>33923099</v>
      </c>
      <c r="R884" s="409" t="str">
        <f t="shared" si="137"/>
        <v>A</v>
      </c>
      <c r="S884" s="42" t="b">
        <f t="shared" si="138"/>
        <v>1</v>
      </c>
      <c r="U884" s="69" t="str">
        <f t="shared" si="139"/>
        <v>3.3.92.30.99 - OUTROS MATERIAIS DE CONSUMO</v>
      </c>
    </row>
    <row r="885" spans="1:21" s="43" customFormat="1" x14ac:dyDescent="0.25">
      <c r="A885" s="158"/>
      <c r="B885" s="138" t="s">
        <v>213</v>
      </c>
      <c r="C885" s="113" t="s">
        <v>213</v>
      </c>
      <c r="D885" s="113" t="s">
        <v>263</v>
      </c>
      <c r="E885" s="113" t="s">
        <v>233</v>
      </c>
      <c r="F885" s="113" t="s">
        <v>264</v>
      </c>
      <c r="G885" s="353" t="str">
        <f t="shared" si="133"/>
        <v>3.3.92.32.00</v>
      </c>
      <c r="H885" s="89" t="s">
        <v>339</v>
      </c>
      <c r="I885" s="128" t="str">
        <f t="shared" si="141"/>
        <v>A</v>
      </c>
      <c r="J885" s="278">
        <f t="shared" si="140"/>
        <v>4</v>
      </c>
      <c r="K885" s="467" t="s">
        <v>53</v>
      </c>
      <c r="M885" s="69" t="str">
        <f t="shared" si="134"/>
        <v>3.3.92.32.00</v>
      </c>
      <c r="N885" s="69" t="str">
        <f t="shared" si="135"/>
        <v>33923200</v>
      </c>
      <c r="O885" s="69" t="b">
        <f t="shared" si="136"/>
        <v>1</v>
      </c>
      <c r="P885" s="186" t="str">
        <f t="shared" si="142"/>
        <v>33923200</v>
      </c>
      <c r="R885" s="409" t="str">
        <f t="shared" si="137"/>
        <v>A</v>
      </c>
      <c r="S885" s="43" t="b">
        <f t="shared" si="138"/>
        <v>1</v>
      </c>
      <c r="U885" s="69" t="str">
        <f t="shared" si="139"/>
        <v>3.3.92.32.00 - MATERIAL, BEM OU SERVIÇO PARA DISTRIBUIÇÃO GRATUITA</v>
      </c>
    </row>
    <row r="886" spans="1:21" s="43" customFormat="1" x14ac:dyDescent="0.25">
      <c r="A886" s="158"/>
      <c r="B886" s="138" t="s">
        <v>213</v>
      </c>
      <c r="C886" s="113" t="s">
        <v>213</v>
      </c>
      <c r="D886" s="113" t="s">
        <v>263</v>
      </c>
      <c r="E886" s="113" t="s">
        <v>239</v>
      </c>
      <c r="F886" s="113" t="s">
        <v>264</v>
      </c>
      <c r="G886" s="353" t="str">
        <f t="shared" si="133"/>
        <v>3.3.92.33.00</v>
      </c>
      <c r="H886" s="89" t="s">
        <v>31</v>
      </c>
      <c r="I886" s="128" t="str">
        <f t="shared" si="141"/>
        <v>A</v>
      </c>
      <c r="J886" s="278">
        <f t="shared" si="140"/>
        <v>4</v>
      </c>
      <c r="K886" s="467" t="s">
        <v>53</v>
      </c>
      <c r="M886" s="69" t="str">
        <f t="shared" si="134"/>
        <v>3.3.92.33.00</v>
      </c>
      <c r="N886" s="69" t="str">
        <f t="shared" si="135"/>
        <v>33923300</v>
      </c>
      <c r="O886" s="69" t="b">
        <f t="shared" si="136"/>
        <v>1</v>
      </c>
      <c r="P886" s="186" t="str">
        <f t="shared" si="142"/>
        <v>33923300</v>
      </c>
      <c r="R886" s="409" t="str">
        <f t="shared" si="137"/>
        <v>A</v>
      </c>
      <c r="S886" s="43" t="b">
        <f t="shared" si="138"/>
        <v>1</v>
      </c>
      <c r="U886" s="69" t="str">
        <f t="shared" si="139"/>
        <v>3.3.92.33.00 - PASSAGENS E DESPESAS COM LOCOMOÇÃO</v>
      </c>
    </row>
    <row r="887" spans="1:21" s="43" customFormat="1" x14ac:dyDescent="0.25">
      <c r="A887" s="158"/>
      <c r="B887" s="138" t="s">
        <v>213</v>
      </c>
      <c r="C887" s="113" t="s">
        <v>213</v>
      </c>
      <c r="D887" s="113" t="s">
        <v>263</v>
      </c>
      <c r="E887" s="113" t="s">
        <v>234</v>
      </c>
      <c r="F887" s="113" t="s">
        <v>264</v>
      </c>
      <c r="G887" s="370" t="str">
        <f t="shared" si="133"/>
        <v>3.3.92.34.00</v>
      </c>
      <c r="H887" s="132" t="s">
        <v>348</v>
      </c>
      <c r="I887" s="228" t="str">
        <f t="shared" si="141"/>
        <v>A</v>
      </c>
      <c r="J887" s="296">
        <f t="shared" si="140"/>
        <v>4</v>
      </c>
      <c r="K887" s="467" t="s">
        <v>53</v>
      </c>
      <c r="M887" s="69" t="str">
        <f t="shared" si="134"/>
        <v>3.3.92.34.00</v>
      </c>
      <c r="N887" s="69" t="str">
        <f t="shared" si="135"/>
        <v>33923400</v>
      </c>
      <c r="O887" s="69" t="b">
        <f t="shared" si="136"/>
        <v>1</v>
      </c>
      <c r="P887" s="186" t="str">
        <f t="shared" si="142"/>
        <v>33923400</v>
      </c>
      <c r="R887" s="409" t="str">
        <f t="shared" si="137"/>
        <v>A</v>
      </c>
      <c r="S887" s="43" t="b">
        <f t="shared" si="138"/>
        <v>1</v>
      </c>
      <c r="U887" s="69" t="str">
        <f t="shared" si="139"/>
        <v>3.3.92.34.00 - OUTRAS DESPESAS DE PESSOAL DECORRENTES DE CONTRATOS DE TERCEIRIZAÇÃO</v>
      </c>
    </row>
    <row r="888" spans="1:21" s="43" customFormat="1" x14ac:dyDescent="0.25">
      <c r="A888" s="158"/>
      <c r="B888" s="138" t="s">
        <v>213</v>
      </c>
      <c r="C888" s="113" t="s">
        <v>213</v>
      </c>
      <c r="D888" s="113" t="s">
        <v>263</v>
      </c>
      <c r="E888" s="113" t="s">
        <v>268</v>
      </c>
      <c r="F888" s="113" t="s">
        <v>264</v>
      </c>
      <c r="G888" s="370" t="str">
        <f t="shared" si="133"/>
        <v>3.3.92.35.00</v>
      </c>
      <c r="H888" s="89" t="s">
        <v>132</v>
      </c>
      <c r="I888" s="128" t="str">
        <f t="shared" si="141"/>
        <v>A</v>
      </c>
      <c r="J888" s="278">
        <f t="shared" si="140"/>
        <v>4</v>
      </c>
      <c r="K888" s="467" t="s">
        <v>53</v>
      </c>
      <c r="M888" s="69" t="str">
        <f t="shared" si="134"/>
        <v>3.3.92.35.00</v>
      </c>
      <c r="N888" s="69" t="str">
        <f t="shared" si="135"/>
        <v>33923500</v>
      </c>
      <c r="O888" s="69" t="b">
        <f t="shared" si="136"/>
        <v>1</v>
      </c>
      <c r="P888" s="186" t="str">
        <f t="shared" si="142"/>
        <v>33923500</v>
      </c>
      <c r="R888" s="409" t="str">
        <f t="shared" si="137"/>
        <v>A</v>
      </c>
      <c r="S888" s="43" t="b">
        <f t="shared" si="138"/>
        <v>1</v>
      </c>
      <c r="U888" s="69" t="str">
        <f t="shared" si="139"/>
        <v>3.3.92.35.00 - SERVIÇOS DE CONSULTORIA</v>
      </c>
    </row>
    <row r="889" spans="1:21" s="43" customFormat="1" x14ac:dyDescent="0.25">
      <c r="A889" s="158"/>
      <c r="B889" s="138" t="s">
        <v>213</v>
      </c>
      <c r="C889" s="113" t="s">
        <v>213</v>
      </c>
      <c r="D889" s="113" t="s">
        <v>263</v>
      </c>
      <c r="E889" s="113" t="s">
        <v>250</v>
      </c>
      <c r="F889" s="113" t="s">
        <v>264</v>
      </c>
      <c r="G889" s="370" t="str">
        <f t="shared" si="133"/>
        <v>3.3.92.36.00</v>
      </c>
      <c r="H889" s="89" t="s">
        <v>133</v>
      </c>
      <c r="I889" s="128" t="str">
        <f t="shared" si="141"/>
        <v>A</v>
      </c>
      <c r="J889" s="278">
        <f t="shared" si="140"/>
        <v>4</v>
      </c>
      <c r="K889" s="467" t="s">
        <v>53</v>
      </c>
      <c r="M889" s="69" t="str">
        <f t="shared" si="134"/>
        <v>3.3.92.36.00</v>
      </c>
      <c r="N889" s="69" t="str">
        <f t="shared" si="135"/>
        <v>33923600</v>
      </c>
      <c r="O889" s="69" t="b">
        <f t="shared" si="136"/>
        <v>1</v>
      </c>
      <c r="P889" s="186" t="str">
        <f t="shared" si="142"/>
        <v>33923600</v>
      </c>
      <c r="R889" s="409" t="str">
        <f t="shared" si="137"/>
        <v>A</v>
      </c>
      <c r="S889" s="43" t="b">
        <f t="shared" si="138"/>
        <v>1</v>
      </c>
      <c r="U889" s="69" t="str">
        <f t="shared" si="139"/>
        <v>3.3.92.36.00 - OUTROS SERVIÇOS DE TERCEIROS - PESSOA FÍSICA</v>
      </c>
    </row>
    <row r="890" spans="1:21" s="43" customFormat="1" x14ac:dyDescent="0.25">
      <c r="A890" s="158"/>
      <c r="B890" s="138" t="s">
        <v>213</v>
      </c>
      <c r="C890" s="113" t="s">
        <v>213</v>
      </c>
      <c r="D890" s="113" t="s">
        <v>263</v>
      </c>
      <c r="E890" s="113" t="s">
        <v>240</v>
      </c>
      <c r="F890" s="113" t="s">
        <v>264</v>
      </c>
      <c r="G890" s="370" t="str">
        <f t="shared" si="133"/>
        <v>3.3.92.37.00</v>
      </c>
      <c r="H890" s="133" t="s">
        <v>134</v>
      </c>
      <c r="I890" s="229" t="str">
        <f t="shared" si="141"/>
        <v>A</v>
      </c>
      <c r="J890" s="282">
        <f t="shared" si="140"/>
        <v>4</v>
      </c>
      <c r="K890" s="467" t="s">
        <v>53</v>
      </c>
      <c r="M890" s="69" t="str">
        <f t="shared" si="134"/>
        <v>3.3.92.37.00</v>
      </c>
      <c r="N890" s="69" t="str">
        <f t="shared" si="135"/>
        <v>33923700</v>
      </c>
      <c r="O890" s="69" t="b">
        <f t="shared" si="136"/>
        <v>1</v>
      </c>
      <c r="P890" s="186" t="str">
        <f t="shared" si="142"/>
        <v>33923700</v>
      </c>
      <c r="R890" s="409" t="str">
        <f t="shared" si="137"/>
        <v>A</v>
      </c>
      <c r="S890" s="43" t="b">
        <f t="shared" si="138"/>
        <v>1</v>
      </c>
      <c r="U890" s="69" t="str">
        <f t="shared" si="139"/>
        <v>3.3.92.37.00 - LOCAÇÃO DE MÃO-DE-OBRA</v>
      </c>
    </row>
    <row r="891" spans="1:21" s="43" customFormat="1" x14ac:dyDescent="0.25">
      <c r="A891" s="158"/>
      <c r="B891" s="138" t="s">
        <v>213</v>
      </c>
      <c r="C891" s="113" t="s">
        <v>213</v>
      </c>
      <c r="D891" s="113" t="s">
        <v>263</v>
      </c>
      <c r="E891" s="113" t="s">
        <v>232</v>
      </c>
      <c r="F891" s="113" t="s">
        <v>264</v>
      </c>
      <c r="G891" s="370" t="str">
        <f t="shared" si="133"/>
        <v>3.3.92.38.00</v>
      </c>
      <c r="H891" s="133" t="s">
        <v>162</v>
      </c>
      <c r="I891" s="229" t="str">
        <f t="shared" si="141"/>
        <v>A</v>
      </c>
      <c r="J891" s="282">
        <f t="shared" si="140"/>
        <v>4</v>
      </c>
      <c r="K891" s="467" t="s">
        <v>53</v>
      </c>
      <c r="M891" s="69" t="str">
        <f t="shared" si="134"/>
        <v>3.3.92.38.00</v>
      </c>
      <c r="N891" s="69" t="str">
        <f t="shared" si="135"/>
        <v>33923800</v>
      </c>
      <c r="O891" s="69" t="b">
        <f t="shared" si="136"/>
        <v>1</v>
      </c>
      <c r="P891" s="186" t="str">
        <f t="shared" si="142"/>
        <v>33923800</v>
      </c>
      <c r="R891" s="409" t="str">
        <f t="shared" si="137"/>
        <v>A</v>
      </c>
      <c r="S891" s="43" t="b">
        <f t="shared" si="138"/>
        <v>1</v>
      </c>
      <c r="U891" s="69" t="str">
        <f t="shared" si="139"/>
        <v>3.3.92.38.00 - ARRENDAMENTO MERCANTIL</v>
      </c>
    </row>
    <row r="892" spans="1:21" s="43" customFormat="1" x14ac:dyDescent="0.25">
      <c r="A892" s="158"/>
      <c r="B892" s="139" t="s">
        <v>213</v>
      </c>
      <c r="C892" s="115" t="s">
        <v>213</v>
      </c>
      <c r="D892" s="115" t="s">
        <v>263</v>
      </c>
      <c r="E892" s="115" t="s">
        <v>262</v>
      </c>
      <c r="F892" s="115" t="s">
        <v>264</v>
      </c>
      <c r="G892" s="371" t="str">
        <f t="shared" si="133"/>
        <v>3.3.92.39.00</v>
      </c>
      <c r="H892" s="93" t="s">
        <v>126</v>
      </c>
      <c r="I892" s="125" t="str">
        <f t="shared" si="141"/>
        <v>S</v>
      </c>
      <c r="J892" s="272">
        <f t="shared" si="140"/>
        <v>4</v>
      </c>
      <c r="K892" s="479" t="s">
        <v>265</v>
      </c>
      <c r="M892" s="69" t="str">
        <f t="shared" si="134"/>
        <v>3.3.92.39.00</v>
      </c>
      <c r="N892" s="69" t="str">
        <f t="shared" si="135"/>
        <v>33923900</v>
      </c>
      <c r="O892" s="69" t="b">
        <f t="shared" si="136"/>
        <v>1</v>
      </c>
      <c r="P892" s="186" t="str">
        <f t="shared" si="142"/>
        <v>33923900</v>
      </c>
      <c r="R892" s="409" t="str">
        <f t="shared" si="137"/>
        <v>S</v>
      </c>
      <c r="S892" s="43" t="b">
        <f t="shared" si="138"/>
        <v>1</v>
      </c>
      <c r="U892" s="69" t="str">
        <f t="shared" si="139"/>
        <v>3.3.92.39.00 - OUTROS SERVIÇOS DE TERCEIROS - PESSOA JURÍDICA</v>
      </c>
    </row>
    <row r="893" spans="1:21" s="43" customFormat="1" x14ac:dyDescent="0.25">
      <c r="A893" s="158"/>
      <c r="B893" s="136" t="s">
        <v>213</v>
      </c>
      <c r="C893" s="94" t="s">
        <v>213</v>
      </c>
      <c r="D893" s="94" t="s">
        <v>263</v>
      </c>
      <c r="E893" s="94" t="s">
        <v>262</v>
      </c>
      <c r="F893" s="94" t="s">
        <v>251</v>
      </c>
      <c r="G893" s="368" t="str">
        <f t="shared" si="133"/>
        <v>3.3.92.39.01</v>
      </c>
      <c r="H893" s="101" t="s">
        <v>430</v>
      </c>
      <c r="I893" s="230" t="str">
        <f t="shared" si="141"/>
        <v>A</v>
      </c>
      <c r="J893" s="273">
        <f t="shared" si="140"/>
        <v>5</v>
      </c>
      <c r="K893" s="474" t="s">
        <v>61</v>
      </c>
      <c r="M893" s="69" t="str">
        <f t="shared" si="134"/>
        <v>3.3.92.39.01</v>
      </c>
      <c r="N893" s="69" t="str">
        <f t="shared" si="135"/>
        <v>33923901</v>
      </c>
      <c r="O893" s="69" t="b">
        <f t="shared" si="136"/>
        <v>1</v>
      </c>
      <c r="P893" s="186" t="str">
        <f t="shared" si="142"/>
        <v>33923901</v>
      </c>
      <c r="R893" s="409" t="str">
        <f t="shared" si="137"/>
        <v>A</v>
      </c>
      <c r="S893" s="43" t="b">
        <f t="shared" si="138"/>
        <v>1</v>
      </c>
      <c r="U893" s="69" t="str">
        <f t="shared" si="139"/>
        <v>3.3.92.39.01 - ASSINATURAS DE PERIÓDICOS E ANUIDADES</v>
      </c>
    </row>
    <row r="894" spans="1:21" s="43" customFormat="1" x14ac:dyDescent="0.25">
      <c r="A894" s="158"/>
      <c r="B894" s="136" t="s">
        <v>213</v>
      </c>
      <c r="C894" s="94" t="s">
        <v>213</v>
      </c>
      <c r="D894" s="94" t="s">
        <v>263</v>
      </c>
      <c r="E894" s="94" t="s">
        <v>262</v>
      </c>
      <c r="F894" s="94" t="s">
        <v>216</v>
      </c>
      <c r="G894" s="368" t="str">
        <f t="shared" si="133"/>
        <v>3.3.92.39.02</v>
      </c>
      <c r="H894" s="101" t="s">
        <v>393</v>
      </c>
      <c r="I894" s="230" t="str">
        <f t="shared" si="141"/>
        <v>A</v>
      </c>
      <c r="J894" s="273">
        <f t="shared" si="140"/>
        <v>5</v>
      </c>
      <c r="K894" s="474" t="s">
        <v>61</v>
      </c>
      <c r="M894" s="69" t="str">
        <f t="shared" si="134"/>
        <v>3.3.92.39.02</v>
      </c>
      <c r="N894" s="69" t="str">
        <f t="shared" si="135"/>
        <v>33923902</v>
      </c>
      <c r="O894" s="69" t="b">
        <f t="shared" si="136"/>
        <v>1</v>
      </c>
      <c r="P894" s="186" t="str">
        <f t="shared" si="142"/>
        <v>33923902</v>
      </c>
      <c r="R894" s="409" t="str">
        <f t="shared" si="137"/>
        <v>A</v>
      </c>
      <c r="S894" s="43" t="b">
        <f t="shared" si="138"/>
        <v>1</v>
      </c>
      <c r="U894" s="69" t="str">
        <f t="shared" si="139"/>
        <v>3.3.92.39.02 - CONDOMÍNIOS</v>
      </c>
    </row>
    <row r="895" spans="1:21" s="43" customFormat="1" x14ac:dyDescent="0.25">
      <c r="A895" s="158"/>
      <c r="B895" s="136" t="s">
        <v>213</v>
      </c>
      <c r="C895" s="94" t="s">
        <v>213</v>
      </c>
      <c r="D895" s="94" t="s">
        <v>263</v>
      </c>
      <c r="E895" s="94" t="s">
        <v>262</v>
      </c>
      <c r="F895" s="94" t="s">
        <v>217</v>
      </c>
      <c r="G895" s="368" t="str">
        <f t="shared" si="133"/>
        <v>3.3.92.39.03</v>
      </c>
      <c r="H895" s="101" t="s">
        <v>396</v>
      </c>
      <c r="I895" s="230" t="str">
        <f t="shared" si="141"/>
        <v>A</v>
      </c>
      <c r="J895" s="273">
        <f t="shared" si="140"/>
        <v>5</v>
      </c>
      <c r="K895" s="474" t="s">
        <v>61</v>
      </c>
      <c r="M895" s="69" t="str">
        <f t="shared" si="134"/>
        <v>3.3.92.39.03</v>
      </c>
      <c r="N895" s="69" t="str">
        <f t="shared" si="135"/>
        <v>33923903</v>
      </c>
      <c r="O895" s="69" t="b">
        <f t="shared" si="136"/>
        <v>1</v>
      </c>
      <c r="P895" s="186" t="str">
        <f t="shared" si="142"/>
        <v>33923903</v>
      </c>
      <c r="R895" s="409" t="str">
        <f t="shared" si="137"/>
        <v>A</v>
      </c>
      <c r="S895" s="43" t="b">
        <f t="shared" si="138"/>
        <v>1</v>
      </c>
      <c r="U895" s="69" t="str">
        <f t="shared" si="139"/>
        <v>3.3.92.39.03 - COMISSÕES E CORRETAGENS</v>
      </c>
    </row>
    <row r="896" spans="1:21" s="43" customFormat="1" x14ac:dyDescent="0.25">
      <c r="A896" s="158"/>
      <c r="B896" s="136" t="s">
        <v>213</v>
      </c>
      <c r="C896" s="94" t="s">
        <v>213</v>
      </c>
      <c r="D896" s="94" t="s">
        <v>263</v>
      </c>
      <c r="E896" s="94" t="s">
        <v>262</v>
      </c>
      <c r="F896" s="94" t="s">
        <v>218</v>
      </c>
      <c r="G896" s="368" t="str">
        <f t="shared" si="133"/>
        <v>3.3.92.39.04</v>
      </c>
      <c r="H896" s="101" t="s">
        <v>397</v>
      </c>
      <c r="I896" s="230" t="str">
        <f t="shared" si="141"/>
        <v>A</v>
      </c>
      <c r="J896" s="273">
        <f t="shared" si="140"/>
        <v>5</v>
      </c>
      <c r="K896" s="474" t="s">
        <v>61</v>
      </c>
      <c r="M896" s="69" t="str">
        <f t="shared" si="134"/>
        <v>3.3.92.39.04</v>
      </c>
      <c r="N896" s="69" t="str">
        <f t="shared" si="135"/>
        <v>33923904</v>
      </c>
      <c r="O896" s="69" t="b">
        <f t="shared" si="136"/>
        <v>1</v>
      </c>
      <c r="P896" s="186" t="str">
        <f t="shared" si="142"/>
        <v>33923904</v>
      </c>
      <c r="R896" s="409" t="str">
        <f t="shared" si="137"/>
        <v>A</v>
      </c>
      <c r="S896" s="43" t="b">
        <f t="shared" si="138"/>
        <v>1</v>
      </c>
      <c r="U896" s="69" t="str">
        <f t="shared" si="139"/>
        <v>3.3.92.39.04 - DIREITOS AUTORAIS</v>
      </c>
    </row>
    <row r="897" spans="1:21" s="44" customFormat="1" x14ac:dyDescent="0.25">
      <c r="A897" s="158"/>
      <c r="B897" s="136" t="s">
        <v>213</v>
      </c>
      <c r="C897" s="94" t="s">
        <v>213</v>
      </c>
      <c r="D897" s="94" t="s">
        <v>263</v>
      </c>
      <c r="E897" s="94" t="s">
        <v>262</v>
      </c>
      <c r="F897" s="94" t="s">
        <v>219</v>
      </c>
      <c r="G897" s="368" t="str">
        <f t="shared" si="133"/>
        <v>3.3.92.39.05</v>
      </c>
      <c r="H897" s="101" t="s">
        <v>431</v>
      </c>
      <c r="I897" s="230" t="str">
        <f t="shared" si="141"/>
        <v>A</v>
      </c>
      <c r="J897" s="273">
        <f t="shared" si="140"/>
        <v>5</v>
      </c>
      <c r="K897" s="474" t="s">
        <v>61</v>
      </c>
      <c r="M897" s="69" t="str">
        <f t="shared" si="134"/>
        <v>3.3.92.39.05</v>
      </c>
      <c r="N897" s="69" t="str">
        <f t="shared" si="135"/>
        <v>33923905</v>
      </c>
      <c r="O897" s="69" t="b">
        <f t="shared" si="136"/>
        <v>1</v>
      </c>
      <c r="P897" s="186" t="str">
        <f t="shared" si="142"/>
        <v>33923905</v>
      </c>
      <c r="R897" s="409" t="str">
        <f t="shared" si="137"/>
        <v>A</v>
      </c>
      <c r="S897" s="44" t="b">
        <f t="shared" si="138"/>
        <v>1</v>
      </c>
      <c r="U897" s="69" t="str">
        <f t="shared" si="139"/>
        <v>3.3.92.39.05 - SERVIÇOS TÉCNICOS PROFISSIONAIS</v>
      </c>
    </row>
    <row r="898" spans="1:21" s="44" customFormat="1" x14ac:dyDescent="0.25">
      <c r="A898" s="158"/>
      <c r="B898" s="136" t="s">
        <v>213</v>
      </c>
      <c r="C898" s="94" t="s">
        <v>213</v>
      </c>
      <c r="D898" s="94" t="s">
        <v>263</v>
      </c>
      <c r="E898" s="94" t="s">
        <v>262</v>
      </c>
      <c r="F898" s="94" t="s">
        <v>220</v>
      </c>
      <c r="G898" s="368" t="str">
        <f t="shared" si="133"/>
        <v>3.3.92.39.06</v>
      </c>
      <c r="H898" s="101" t="s">
        <v>403</v>
      </c>
      <c r="I898" s="230" t="str">
        <f t="shared" si="141"/>
        <v>A</v>
      </c>
      <c r="J898" s="273">
        <f t="shared" si="140"/>
        <v>5</v>
      </c>
      <c r="K898" s="474" t="s">
        <v>61</v>
      </c>
      <c r="M898" s="69" t="str">
        <f t="shared" si="134"/>
        <v>3.3.92.39.06</v>
      </c>
      <c r="N898" s="69" t="str">
        <f t="shared" si="135"/>
        <v>33923906</v>
      </c>
      <c r="O898" s="69" t="b">
        <f t="shared" si="136"/>
        <v>1</v>
      </c>
      <c r="P898" s="186" t="str">
        <f t="shared" si="142"/>
        <v>33923906</v>
      </c>
      <c r="R898" s="409" t="str">
        <f t="shared" si="137"/>
        <v>A</v>
      </c>
      <c r="S898" s="44" t="b">
        <f t="shared" si="138"/>
        <v>1</v>
      </c>
      <c r="U898" s="69" t="str">
        <f t="shared" si="139"/>
        <v>3.3.92.39.06 - CAPATAZIA, ESTIVA E PESAGEM</v>
      </c>
    </row>
    <row r="899" spans="1:21" s="44" customFormat="1" x14ac:dyDescent="0.25">
      <c r="A899" s="158"/>
      <c r="B899" s="136" t="s">
        <v>213</v>
      </c>
      <c r="C899" s="94" t="s">
        <v>213</v>
      </c>
      <c r="D899" s="94" t="s">
        <v>263</v>
      </c>
      <c r="E899" s="94" t="s">
        <v>262</v>
      </c>
      <c r="F899" s="94" t="s">
        <v>221</v>
      </c>
      <c r="G899" s="368" t="str">
        <f t="shared" si="133"/>
        <v>3.3.92.39.07</v>
      </c>
      <c r="H899" s="101" t="s">
        <v>432</v>
      </c>
      <c r="I899" s="230" t="str">
        <f t="shared" si="141"/>
        <v>A</v>
      </c>
      <c r="J899" s="273">
        <f t="shared" si="140"/>
        <v>5</v>
      </c>
      <c r="K899" s="474" t="s">
        <v>61</v>
      </c>
      <c r="M899" s="69" t="str">
        <f t="shared" si="134"/>
        <v>3.3.92.39.07</v>
      </c>
      <c r="N899" s="69" t="str">
        <f t="shared" si="135"/>
        <v>33923907</v>
      </c>
      <c r="O899" s="69" t="b">
        <f t="shared" si="136"/>
        <v>1</v>
      </c>
      <c r="P899" s="186" t="str">
        <f t="shared" si="142"/>
        <v>33923907</v>
      </c>
      <c r="R899" s="409" t="str">
        <f t="shared" si="137"/>
        <v>A</v>
      </c>
      <c r="S899" s="44" t="b">
        <f t="shared" si="138"/>
        <v>1</v>
      </c>
      <c r="U899" s="69" t="str">
        <f t="shared" si="139"/>
        <v>3.3.92.39.07 - DESCONTOS FINANCEIROS CONCEDIDOS</v>
      </c>
    </row>
    <row r="900" spans="1:21" s="44" customFormat="1" x14ac:dyDescent="0.25">
      <c r="A900" s="158"/>
      <c r="B900" s="136" t="s">
        <v>213</v>
      </c>
      <c r="C900" s="94" t="s">
        <v>213</v>
      </c>
      <c r="D900" s="94" t="s">
        <v>263</v>
      </c>
      <c r="E900" s="94" t="s">
        <v>262</v>
      </c>
      <c r="F900" s="94" t="s">
        <v>252</v>
      </c>
      <c r="G900" s="368" t="str">
        <f t="shared" si="133"/>
        <v>3.3.92.39.09</v>
      </c>
      <c r="H900" s="101" t="s">
        <v>405</v>
      </c>
      <c r="I900" s="230" t="str">
        <f t="shared" si="141"/>
        <v>A</v>
      </c>
      <c r="J900" s="273">
        <f t="shared" si="140"/>
        <v>5</v>
      </c>
      <c r="K900" s="474" t="s">
        <v>61</v>
      </c>
      <c r="M900" s="69" t="str">
        <f t="shared" si="134"/>
        <v>3.3.92.39.09</v>
      </c>
      <c r="N900" s="69" t="str">
        <f t="shared" si="135"/>
        <v>33923909</v>
      </c>
      <c r="O900" s="69" t="b">
        <f t="shared" si="136"/>
        <v>1</v>
      </c>
      <c r="P900" s="186" t="str">
        <f t="shared" si="142"/>
        <v>33923909</v>
      </c>
      <c r="R900" s="409" t="str">
        <f t="shared" si="137"/>
        <v>A</v>
      </c>
      <c r="S900" s="44" t="b">
        <f t="shared" si="138"/>
        <v>1</v>
      </c>
      <c r="U900" s="69" t="str">
        <f t="shared" si="139"/>
        <v>3.3.92.39.09 - ARMAZENAGEM</v>
      </c>
    </row>
    <row r="901" spans="1:21" s="44" customFormat="1" x14ac:dyDescent="0.25">
      <c r="A901" s="158"/>
      <c r="B901" s="136" t="s">
        <v>213</v>
      </c>
      <c r="C901" s="94" t="s">
        <v>213</v>
      </c>
      <c r="D901" s="94" t="s">
        <v>263</v>
      </c>
      <c r="E901" s="94" t="s">
        <v>262</v>
      </c>
      <c r="F901" s="94" t="s">
        <v>261</v>
      </c>
      <c r="G901" s="368" t="str">
        <f t="shared" si="133"/>
        <v>3.3.92.39.10</v>
      </c>
      <c r="H901" s="101" t="s">
        <v>406</v>
      </c>
      <c r="I901" s="230" t="str">
        <f t="shared" si="141"/>
        <v>A</v>
      </c>
      <c r="J901" s="273">
        <f t="shared" si="140"/>
        <v>5</v>
      </c>
      <c r="K901" s="474" t="s">
        <v>61</v>
      </c>
      <c r="M901" s="69" t="str">
        <f t="shared" si="134"/>
        <v>3.3.92.39.10</v>
      </c>
      <c r="N901" s="69" t="str">
        <f t="shared" si="135"/>
        <v>33923910</v>
      </c>
      <c r="O901" s="69" t="b">
        <f t="shared" si="136"/>
        <v>1</v>
      </c>
      <c r="P901" s="186" t="str">
        <f t="shared" si="142"/>
        <v>33923910</v>
      </c>
      <c r="R901" s="409" t="str">
        <f t="shared" si="137"/>
        <v>A</v>
      </c>
      <c r="S901" s="44" t="b">
        <f t="shared" si="138"/>
        <v>1</v>
      </c>
      <c r="U901" s="69" t="str">
        <f t="shared" si="139"/>
        <v>3.3.92.39.10 - LOCAÇÃO DE IMÓVEIS</v>
      </c>
    </row>
    <row r="902" spans="1:21" s="44" customFormat="1" x14ac:dyDescent="0.25">
      <c r="A902" s="158"/>
      <c r="B902" s="136" t="s">
        <v>213</v>
      </c>
      <c r="C902" s="94" t="s">
        <v>213</v>
      </c>
      <c r="D902" s="94" t="s">
        <v>263</v>
      </c>
      <c r="E902" s="94" t="s">
        <v>262</v>
      </c>
      <c r="F902" s="94" t="s">
        <v>223</v>
      </c>
      <c r="G902" s="368" t="str">
        <f t="shared" si="133"/>
        <v>3.3.92.39.12</v>
      </c>
      <c r="H902" s="101" t="s">
        <v>433</v>
      </c>
      <c r="I902" s="230" t="str">
        <f t="shared" si="141"/>
        <v>A</v>
      </c>
      <c r="J902" s="273">
        <f t="shared" si="140"/>
        <v>5</v>
      </c>
      <c r="K902" s="474" t="s">
        <v>61</v>
      </c>
      <c r="M902" s="69" t="str">
        <f t="shared" si="134"/>
        <v>3.3.92.39.12</v>
      </c>
      <c r="N902" s="69" t="str">
        <f t="shared" si="135"/>
        <v>33923912</v>
      </c>
      <c r="O902" s="69" t="b">
        <f t="shared" si="136"/>
        <v>1</v>
      </c>
      <c r="P902" s="186" t="str">
        <f t="shared" si="142"/>
        <v>33923912</v>
      </c>
      <c r="R902" s="409" t="str">
        <f t="shared" si="137"/>
        <v>A</v>
      </c>
      <c r="S902" s="44" t="b">
        <f t="shared" si="138"/>
        <v>1</v>
      </c>
      <c r="U902" s="69" t="str">
        <f t="shared" si="139"/>
        <v>3.3.92.39.12 - LOCAÇÃO DE MÁQUINAS E EQUIPAMENTOS</v>
      </c>
    </row>
    <row r="903" spans="1:21" s="44" customFormat="1" x14ac:dyDescent="0.25">
      <c r="A903" s="158"/>
      <c r="B903" s="136" t="s">
        <v>213</v>
      </c>
      <c r="C903" s="94" t="s">
        <v>213</v>
      </c>
      <c r="D903" s="94" t="s">
        <v>263</v>
      </c>
      <c r="E903" s="94" t="s">
        <v>262</v>
      </c>
      <c r="F903" s="94" t="s">
        <v>254</v>
      </c>
      <c r="G903" s="368" t="str">
        <f t="shared" si="133"/>
        <v>3.3.92.39.14</v>
      </c>
      <c r="H903" s="101" t="s">
        <v>434</v>
      </c>
      <c r="I903" s="230" t="str">
        <f t="shared" si="141"/>
        <v>A</v>
      </c>
      <c r="J903" s="273">
        <f t="shared" si="140"/>
        <v>5</v>
      </c>
      <c r="K903" s="474" t="s">
        <v>61</v>
      </c>
      <c r="M903" s="69" t="str">
        <f t="shared" si="134"/>
        <v>3.3.92.39.14</v>
      </c>
      <c r="N903" s="69" t="str">
        <f t="shared" si="135"/>
        <v>33923914</v>
      </c>
      <c r="O903" s="69" t="b">
        <f t="shared" si="136"/>
        <v>1</v>
      </c>
      <c r="P903" s="186" t="str">
        <f t="shared" si="142"/>
        <v>33923914</v>
      </c>
      <c r="R903" s="409" t="str">
        <f t="shared" si="137"/>
        <v>A</v>
      </c>
      <c r="S903" s="44" t="b">
        <f t="shared" si="138"/>
        <v>1</v>
      </c>
      <c r="U903" s="69" t="str">
        <f t="shared" si="139"/>
        <v>3.3.92.39.14 - LOCAÇÃO DE BENS MÓVEIS E OUTRAS NATUREZAS E INTANGÍVEIS</v>
      </c>
    </row>
    <row r="904" spans="1:21" s="44" customFormat="1" x14ac:dyDescent="0.25">
      <c r="A904" s="158"/>
      <c r="B904" s="136" t="s">
        <v>213</v>
      </c>
      <c r="C904" s="94" t="s">
        <v>213</v>
      </c>
      <c r="D904" s="94" t="s">
        <v>263</v>
      </c>
      <c r="E904" s="94" t="s">
        <v>262</v>
      </c>
      <c r="F904" s="94" t="s">
        <v>255</v>
      </c>
      <c r="G904" s="368" t="str">
        <f t="shared" si="133"/>
        <v>3.3.92.39.16</v>
      </c>
      <c r="H904" s="101" t="s">
        <v>411</v>
      </c>
      <c r="I904" s="230" t="str">
        <f t="shared" si="141"/>
        <v>A</v>
      </c>
      <c r="J904" s="273">
        <f t="shared" si="140"/>
        <v>5</v>
      </c>
      <c r="K904" s="474" t="s">
        <v>61</v>
      </c>
      <c r="M904" s="69" t="str">
        <f t="shared" si="134"/>
        <v>3.3.92.39.16</v>
      </c>
      <c r="N904" s="69" t="str">
        <f t="shared" si="135"/>
        <v>33923916</v>
      </c>
      <c r="O904" s="69" t="b">
        <f t="shared" si="136"/>
        <v>1</v>
      </c>
      <c r="P904" s="186" t="str">
        <f t="shared" si="142"/>
        <v>33923916</v>
      </c>
      <c r="R904" s="409" t="str">
        <f t="shared" si="137"/>
        <v>A</v>
      </c>
      <c r="S904" s="44" t="b">
        <f t="shared" si="138"/>
        <v>1</v>
      </c>
      <c r="U904" s="69" t="str">
        <f t="shared" si="139"/>
        <v>3.3.92.39.16 - MANUTENÇÃO E CONSERVAÇÃO DE BENS IMÓVEIS</v>
      </c>
    </row>
    <row r="905" spans="1:21" s="44" customFormat="1" x14ac:dyDescent="0.25">
      <c r="A905" s="158"/>
      <c r="B905" s="136" t="s">
        <v>213</v>
      </c>
      <c r="C905" s="94" t="s">
        <v>213</v>
      </c>
      <c r="D905" s="94" t="s">
        <v>263</v>
      </c>
      <c r="E905" s="94" t="s">
        <v>262</v>
      </c>
      <c r="F905" s="94" t="s">
        <v>266</v>
      </c>
      <c r="G905" s="368" t="str">
        <f t="shared" si="133"/>
        <v>3.3.92.39.17</v>
      </c>
      <c r="H905" s="99" t="s">
        <v>163</v>
      </c>
      <c r="I905" s="207" t="str">
        <f t="shared" si="141"/>
        <v>A</v>
      </c>
      <c r="J905" s="273">
        <f t="shared" si="140"/>
        <v>5</v>
      </c>
      <c r="K905" s="474" t="s">
        <v>61</v>
      </c>
      <c r="M905" s="69" t="str">
        <f t="shared" si="134"/>
        <v>3.3.92.39.17</v>
      </c>
      <c r="N905" s="69" t="str">
        <f t="shared" si="135"/>
        <v>33923917</v>
      </c>
      <c r="O905" s="69" t="b">
        <f t="shared" si="136"/>
        <v>1</v>
      </c>
      <c r="P905" s="186" t="str">
        <f t="shared" si="142"/>
        <v>33923917</v>
      </c>
      <c r="R905" s="409" t="str">
        <f t="shared" si="137"/>
        <v>A</v>
      </c>
      <c r="S905" s="44" t="b">
        <f t="shared" si="138"/>
        <v>1</v>
      </c>
      <c r="U905" s="69" t="str">
        <f t="shared" si="139"/>
        <v>3.3.92.39.17 - MANUTENÇÃO E CONSERVAÇÃO DE MÁQUINAS E EQUIPAMENTOS</v>
      </c>
    </row>
    <row r="906" spans="1:21" s="44" customFormat="1" x14ac:dyDescent="0.25">
      <c r="A906" s="158"/>
      <c r="B906" s="136" t="s">
        <v>213</v>
      </c>
      <c r="C906" s="94" t="s">
        <v>213</v>
      </c>
      <c r="D906" s="94" t="s">
        <v>263</v>
      </c>
      <c r="E906" s="94" t="s">
        <v>262</v>
      </c>
      <c r="F906" s="94" t="s">
        <v>227</v>
      </c>
      <c r="G906" s="350" t="str">
        <f t="shared" si="133"/>
        <v>3.3.92.39.19</v>
      </c>
      <c r="H906" s="101" t="s">
        <v>409</v>
      </c>
      <c r="I906" s="230" t="str">
        <f t="shared" si="141"/>
        <v>A</v>
      </c>
      <c r="J906" s="273">
        <f t="shared" si="140"/>
        <v>5</v>
      </c>
      <c r="K906" s="474" t="s">
        <v>61</v>
      </c>
      <c r="M906" s="69" t="str">
        <f t="shared" si="134"/>
        <v>3.3.92.39.19</v>
      </c>
      <c r="N906" s="69" t="str">
        <f t="shared" si="135"/>
        <v>33923919</v>
      </c>
      <c r="O906" s="69" t="b">
        <f t="shared" si="136"/>
        <v>1</v>
      </c>
      <c r="P906" s="186" t="str">
        <f t="shared" si="142"/>
        <v>33923919</v>
      </c>
      <c r="R906" s="409" t="str">
        <f t="shared" si="137"/>
        <v>A</v>
      </c>
      <c r="S906" s="44" t="b">
        <f t="shared" si="138"/>
        <v>1</v>
      </c>
      <c r="U906" s="69" t="str">
        <f t="shared" si="139"/>
        <v>3.3.92.39.19 - MANUTENÇÃO E CONSERVAÇÃO DE VEÍCULOS</v>
      </c>
    </row>
    <row r="907" spans="1:21" s="44" customFormat="1" x14ac:dyDescent="0.25">
      <c r="A907" s="158"/>
      <c r="B907" s="136" t="s">
        <v>213</v>
      </c>
      <c r="C907" s="94" t="s">
        <v>213</v>
      </c>
      <c r="D907" s="94" t="s">
        <v>263</v>
      </c>
      <c r="E907" s="94" t="s">
        <v>262</v>
      </c>
      <c r="F907" s="94" t="s">
        <v>256</v>
      </c>
      <c r="G907" s="350" t="str">
        <f t="shared" ref="G907:G970" si="143">B907&amp;"."&amp;C907&amp;"."&amp;D907&amp;"."&amp;E907&amp;"."&amp;F907</f>
        <v>3.3.92.39.20</v>
      </c>
      <c r="H907" s="101" t="s">
        <v>410</v>
      </c>
      <c r="I907" s="230" t="str">
        <f t="shared" si="141"/>
        <v>A</v>
      </c>
      <c r="J907" s="273">
        <f t="shared" si="140"/>
        <v>5</v>
      </c>
      <c r="K907" s="474" t="s">
        <v>61</v>
      </c>
      <c r="M907" s="69" t="str">
        <f t="shared" ref="M907:M970" si="144">B907&amp;"."&amp;C907&amp;"."&amp;D907&amp;"."&amp;E907&amp;"."&amp;F907</f>
        <v>3.3.92.39.20</v>
      </c>
      <c r="N907" s="69" t="str">
        <f t="shared" ref="N907:N970" si="145">SUBSTITUTE(M907,".","")</f>
        <v>33923920</v>
      </c>
      <c r="O907" s="69" t="b">
        <f t="shared" ref="O907:O970" si="146">N907=P907</f>
        <v>1</v>
      </c>
      <c r="P907" s="186" t="str">
        <f t="shared" si="142"/>
        <v>33923920</v>
      </c>
      <c r="R907" s="409" t="str">
        <f t="shared" ref="R907:R970" si="147">IF(IFERROR(SEARCH("Último",K907),0)&gt;0,"A","S")</f>
        <v>A</v>
      </c>
      <c r="S907" s="44" t="b">
        <f t="shared" ref="S907:S970" si="148">R907=I907</f>
        <v>1</v>
      </c>
      <c r="U907" s="69" t="str">
        <f t="shared" ref="U907:U970" si="149">G907&amp;" - "&amp;H907</f>
        <v>3.3.92.39.20 - MANUTENÇÃO E CONSERVAÇÃO DE BENS MÓVEIS DE OUTRAS NATUREZAS</v>
      </c>
    </row>
    <row r="908" spans="1:21" s="44" customFormat="1" x14ac:dyDescent="0.25">
      <c r="A908" s="158"/>
      <c r="B908" s="136" t="s">
        <v>213</v>
      </c>
      <c r="C908" s="94" t="s">
        <v>213</v>
      </c>
      <c r="D908" s="94" t="s">
        <v>263</v>
      </c>
      <c r="E908" s="94" t="s">
        <v>262</v>
      </c>
      <c r="F908" s="94" t="s">
        <v>257</v>
      </c>
      <c r="G908" s="350" t="str">
        <f t="shared" si="143"/>
        <v>3.3.92.39.21</v>
      </c>
      <c r="H908" s="101" t="s">
        <v>435</v>
      </c>
      <c r="I908" s="230" t="str">
        <f t="shared" si="141"/>
        <v>A</v>
      </c>
      <c r="J908" s="273">
        <f t="shared" si="140"/>
        <v>5</v>
      </c>
      <c r="K908" s="474" t="s">
        <v>61</v>
      </c>
      <c r="M908" s="69" t="str">
        <f t="shared" si="144"/>
        <v>3.3.92.39.21</v>
      </c>
      <c r="N908" s="69" t="str">
        <f t="shared" si="145"/>
        <v>33923921</v>
      </c>
      <c r="O908" s="69" t="b">
        <f t="shared" si="146"/>
        <v>1</v>
      </c>
      <c r="P908" s="186" t="str">
        <f t="shared" si="142"/>
        <v>33923921</v>
      </c>
      <c r="R908" s="409" t="str">
        <f t="shared" si="147"/>
        <v>A</v>
      </c>
      <c r="S908" s="44" t="b">
        <f t="shared" si="148"/>
        <v>1</v>
      </c>
      <c r="U908" s="69" t="str">
        <f t="shared" si="149"/>
        <v>3.3.92.39.21 - MANUTENÇÃO E CONSERVAÇÃO DE ESTRADAS E VIAS</v>
      </c>
    </row>
    <row r="909" spans="1:21" s="44" customFormat="1" x14ac:dyDescent="0.25">
      <c r="A909" s="158"/>
      <c r="B909" s="136" t="s">
        <v>213</v>
      </c>
      <c r="C909" s="94" t="s">
        <v>213</v>
      </c>
      <c r="D909" s="94" t="s">
        <v>263</v>
      </c>
      <c r="E909" s="94" t="s">
        <v>262</v>
      </c>
      <c r="F909" s="94" t="s">
        <v>258</v>
      </c>
      <c r="G909" s="350" t="str">
        <f t="shared" si="143"/>
        <v>3.3.92.39.22</v>
      </c>
      <c r="H909" s="101" t="s">
        <v>436</v>
      </c>
      <c r="I909" s="230" t="str">
        <f t="shared" si="141"/>
        <v>A</v>
      </c>
      <c r="J909" s="273">
        <f t="shared" ref="J909:J972" si="150">IF( (VALUE(F909) &gt; 0), 5,IF( (VALUE(E909) &gt; 0), 4,IF( (VALUE(D909) &gt; 0), 3,IF( (VALUE(C909) &gt; 0), 2,1))))</f>
        <v>5</v>
      </c>
      <c r="K909" s="474" t="s">
        <v>61</v>
      </c>
      <c r="M909" s="69" t="str">
        <f t="shared" si="144"/>
        <v>3.3.92.39.22</v>
      </c>
      <c r="N909" s="69" t="str">
        <f t="shared" si="145"/>
        <v>33923922</v>
      </c>
      <c r="O909" s="69" t="b">
        <f t="shared" si="146"/>
        <v>1</v>
      </c>
      <c r="P909" s="186" t="str">
        <f t="shared" si="142"/>
        <v>33923922</v>
      </c>
      <c r="R909" s="409" t="str">
        <f t="shared" si="147"/>
        <v>A</v>
      </c>
      <c r="S909" s="44" t="b">
        <f t="shared" si="148"/>
        <v>1</v>
      </c>
      <c r="U909" s="69" t="str">
        <f t="shared" si="149"/>
        <v>3.3.92.39.22 - EXPOSIÇÕES, CONGRESSOS E CONFERÊNCIAS</v>
      </c>
    </row>
    <row r="910" spans="1:21" s="44" customFormat="1" x14ac:dyDescent="0.25">
      <c r="A910" s="158"/>
      <c r="B910" s="136" t="s">
        <v>213</v>
      </c>
      <c r="C910" s="94" t="s">
        <v>213</v>
      </c>
      <c r="D910" s="94" t="s">
        <v>263</v>
      </c>
      <c r="E910" s="94" t="s">
        <v>262</v>
      </c>
      <c r="F910" s="94" t="s">
        <v>259</v>
      </c>
      <c r="G910" s="350" t="str">
        <f t="shared" si="143"/>
        <v>3.3.92.39.23</v>
      </c>
      <c r="H910" s="101" t="s">
        <v>437</v>
      </c>
      <c r="I910" s="230" t="str">
        <f t="shared" si="141"/>
        <v>A</v>
      </c>
      <c r="J910" s="273">
        <f t="shared" si="150"/>
        <v>5</v>
      </c>
      <c r="K910" s="474" t="s">
        <v>61</v>
      </c>
      <c r="M910" s="69" t="str">
        <f t="shared" si="144"/>
        <v>3.3.92.39.23</v>
      </c>
      <c r="N910" s="69" t="str">
        <f t="shared" si="145"/>
        <v>33923923</v>
      </c>
      <c r="O910" s="69" t="b">
        <f t="shared" si="146"/>
        <v>1</v>
      </c>
      <c r="P910" s="186" t="str">
        <f t="shared" si="142"/>
        <v>33923923</v>
      </c>
      <c r="R910" s="409" t="str">
        <f t="shared" si="147"/>
        <v>A</v>
      </c>
      <c r="S910" s="44" t="b">
        <f t="shared" si="148"/>
        <v>1</v>
      </c>
      <c r="U910" s="69" t="str">
        <f t="shared" si="149"/>
        <v>3.3.92.39.23 - FESTIVIDADES E HOMENAGENS</v>
      </c>
    </row>
    <row r="911" spans="1:21" s="62" customFormat="1" x14ac:dyDescent="0.25">
      <c r="A911" s="158"/>
      <c r="B911" s="136" t="s">
        <v>213</v>
      </c>
      <c r="C911" s="94" t="s">
        <v>213</v>
      </c>
      <c r="D911" s="94" t="s">
        <v>263</v>
      </c>
      <c r="E911" s="94" t="s">
        <v>262</v>
      </c>
      <c r="F911" s="94" t="s">
        <v>233</v>
      </c>
      <c r="G911" s="350" t="str">
        <f t="shared" si="143"/>
        <v>3.3.92.39.32</v>
      </c>
      <c r="H911" s="95" t="s">
        <v>329</v>
      </c>
      <c r="I911" s="207" t="str">
        <f t="shared" si="141"/>
        <v>A</v>
      </c>
      <c r="J911" s="273">
        <f t="shared" si="150"/>
        <v>5</v>
      </c>
      <c r="K911" s="474" t="s">
        <v>61</v>
      </c>
      <c r="M911" s="69" t="str">
        <f t="shared" si="144"/>
        <v>3.3.92.39.32</v>
      </c>
      <c r="N911" s="69" t="str">
        <f t="shared" si="145"/>
        <v>33923932</v>
      </c>
      <c r="O911" s="69" t="b">
        <f t="shared" si="146"/>
        <v>1</v>
      </c>
      <c r="P911" s="186" t="str">
        <f t="shared" si="142"/>
        <v>33923932</v>
      </c>
      <c r="R911" s="409" t="str">
        <f t="shared" si="147"/>
        <v>A</v>
      </c>
      <c r="S911" s="62" t="b">
        <f t="shared" si="148"/>
        <v>1</v>
      </c>
      <c r="U911" s="69" t="str">
        <f t="shared" si="149"/>
        <v>3.3.92.39.32 - TRANSPORTE ESCOLAR</v>
      </c>
    </row>
    <row r="912" spans="1:21" s="44" customFormat="1" x14ac:dyDescent="0.25">
      <c r="A912" s="158"/>
      <c r="B912" s="136" t="s">
        <v>213</v>
      </c>
      <c r="C912" s="94" t="s">
        <v>213</v>
      </c>
      <c r="D912" s="94" t="s">
        <v>263</v>
      </c>
      <c r="E912" s="94" t="s">
        <v>262</v>
      </c>
      <c r="F912" s="94" t="s">
        <v>268</v>
      </c>
      <c r="G912" s="350" t="str">
        <f t="shared" si="143"/>
        <v>3.3.92.39.35</v>
      </c>
      <c r="H912" s="101" t="s">
        <v>424</v>
      </c>
      <c r="I912" s="230" t="str">
        <f t="shared" si="141"/>
        <v>A</v>
      </c>
      <c r="J912" s="273">
        <f t="shared" si="150"/>
        <v>5</v>
      </c>
      <c r="K912" s="474" t="s">
        <v>61</v>
      </c>
      <c r="M912" s="69" t="str">
        <f t="shared" si="144"/>
        <v>3.3.92.39.35</v>
      </c>
      <c r="N912" s="69" t="str">
        <f t="shared" si="145"/>
        <v>33923935</v>
      </c>
      <c r="O912" s="69" t="b">
        <f t="shared" si="146"/>
        <v>1</v>
      </c>
      <c r="P912" s="186" t="str">
        <f t="shared" si="142"/>
        <v>33923935</v>
      </c>
      <c r="R912" s="409" t="str">
        <f t="shared" si="147"/>
        <v>A</v>
      </c>
      <c r="S912" s="44" t="b">
        <f t="shared" si="148"/>
        <v>1</v>
      </c>
      <c r="U912" s="69" t="str">
        <f t="shared" si="149"/>
        <v>3.3.92.39.35 - MULTAS DEDUTÍVEIS</v>
      </c>
    </row>
    <row r="913" spans="1:21" s="44" customFormat="1" x14ac:dyDescent="0.25">
      <c r="A913" s="158"/>
      <c r="B913" s="136" t="s">
        <v>213</v>
      </c>
      <c r="C913" s="94" t="s">
        <v>213</v>
      </c>
      <c r="D913" s="94" t="s">
        <v>263</v>
      </c>
      <c r="E913" s="94" t="s">
        <v>262</v>
      </c>
      <c r="F913" s="94" t="s">
        <v>250</v>
      </c>
      <c r="G913" s="350" t="str">
        <f t="shared" si="143"/>
        <v>3.3.92.39.36</v>
      </c>
      <c r="H913" s="101" t="s">
        <v>427</v>
      </c>
      <c r="I913" s="230" t="str">
        <f t="shared" si="141"/>
        <v>A</v>
      </c>
      <c r="J913" s="273">
        <f t="shared" si="150"/>
        <v>5</v>
      </c>
      <c r="K913" s="474" t="s">
        <v>61</v>
      </c>
      <c r="M913" s="69" t="str">
        <f t="shared" si="144"/>
        <v>3.3.92.39.36</v>
      </c>
      <c r="N913" s="69" t="str">
        <f t="shared" si="145"/>
        <v>33923936</v>
      </c>
      <c r="O913" s="69" t="b">
        <f t="shared" si="146"/>
        <v>1</v>
      </c>
      <c r="P913" s="186" t="str">
        <f t="shared" si="142"/>
        <v>33923936</v>
      </c>
      <c r="R913" s="409" t="str">
        <f t="shared" si="147"/>
        <v>A</v>
      </c>
      <c r="S913" s="44" t="b">
        <f t="shared" si="148"/>
        <v>1</v>
      </c>
      <c r="U913" s="69" t="str">
        <f t="shared" si="149"/>
        <v>3.3.92.39.36 - MULTAS INDEDUTÍVEIS</v>
      </c>
    </row>
    <row r="914" spans="1:21" s="44" customFormat="1" x14ac:dyDescent="0.25">
      <c r="A914" s="158"/>
      <c r="B914" s="136" t="s">
        <v>213</v>
      </c>
      <c r="C914" s="94" t="s">
        <v>213</v>
      </c>
      <c r="D914" s="94" t="s">
        <v>263</v>
      </c>
      <c r="E914" s="94" t="s">
        <v>262</v>
      </c>
      <c r="F914" s="94" t="s">
        <v>240</v>
      </c>
      <c r="G914" s="350" t="str">
        <f t="shared" si="143"/>
        <v>3.3.92.39.37</v>
      </c>
      <c r="H914" s="101" t="s">
        <v>425</v>
      </c>
      <c r="I914" s="230" t="str">
        <f t="shared" si="141"/>
        <v>A</v>
      </c>
      <c r="J914" s="273">
        <f t="shared" si="150"/>
        <v>5</v>
      </c>
      <c r="K914" s="474" t="s">
        <v>61</v>
      </c>
      <c r="M914" s="69" t="str">
        <f t="shared" si="144"/>
        <v>3.3.92.39.37</v>
      </c>
      <c r="N914" s="69" t="str">
        <f t="shared" si="145"/>
        <v>33923937</v>
      </c>
      <c r="O914" s="69" t="b">
        <f t="shared" si="146"/>
        <v>1</v>
      </c>
      <c r="P914" s="186" t="str">
        <f t="shared" si="142"/>
        <v>33923937</v>
      </c>
      <c r="R914" s="409" t="str">
        <f t="shared" si="147"/>
        <v>A</v>
      </c>
      <c r="S914" s="44" t="b">
        <f t="shared" si="148"/>
        <v>1</v>
      </c>
      <c r="U914" s="69" t="str">
        <f t="shared" si="149"/>
        <v>3.3.92.39.37 - JUROS</v>
      </c>
    </row>
    <row r="915" spans="1:21" s="44" customFormat="1" x14ac:dyDescent="0.25">
      <c r="A915" s="158"/>
      <c r="B915" s="136" t="s">
        <v>213</v>
      </c>
      <c r="C915" s="94" t="s">
        <v>213</v>
      </c>
      <c r="D915" s="94" t="s">
        <v>263</v>
      </c>
      <c r="E915" s="94" t="s">
        <v>262</v>
      </c>
      <c r="F915" s="94" t="s">
        <v>232</v>
      </c>
      <c r="G915" s="350" t="str">
        <f t="shared" si="143"/>
        <v>3.3.92.39.38</v>
      </c>
      <c r="H915" s="101" t="s">
        <v>423</v>
      </c>
      <c r="I915" s="230" t="str">
        <f t="shared" si="141"/>
        <v>A</v>
      </c>
      <c r="J915" s="273">
        <f t="shared" si="150"/>
        <v>5</v>
      </c>
      <c r="K915" s="474" t="s">
        <v>61</v>
      </c>
      <c r="M915" s="69" t="str">
        <f t="shared" si="144"/>
        <v>3.3.92.39.38</v>
      </c>
      <c r="N915" s="69" t="str">
        <f t="shared" si="145"/>
        <v>33923938</v>
      </c>
      <c r="O915" s="69" t="b">
        <f t="shared" si="146"/>
        <v>1</v>
      </c>
      <c r="P915" s="186" t="str">
        <f t="shared" si="142"/>
        <v>33923938</v>
      </c>
      <c r="R915" s="409" t="str">
        <f t="shared" si="147"/>
        <v>A</v>
      </c>
      <c r="S915" s="44" t="b">
        <f t="shared" si="148"/>
        <v>1</v>
      </c>
      <c r="U915" s="69" t="str">
        <f t="shared" si="149"/>
        <v>3.3.92.39.38 - ENCARGOS FINANCEIROS DEDUTÍVEIS</v>
      </c>
    </row>
    <row r="916" spans="1:21" s="44" customFormat="1" x14ac:dyDescent="0.25">
      <c r="A916" s="158"/>
      <c r="B916" s="136" t="s">
        <v>213</v>
      </c>
      <c r="C916" s="94" t="s">
        <v>213</v>
      </c>
      <c r="D916" s="94" t="s">
        <v>263</v>
      </c>
      <c r="E916" s="94" t="s">
        <v>262</v>
      </c>
      <c r="F916" s="94" t="s">
        <v>262</v>
      </c>
      <c r="G916" s="350" t="str">
        <f t="shared" si="143"/>
        <v>3.3.92.39.39</v>
      </c>
      <c r="H916" s="101" t="s">
        <v>426</v>
      </c>
      <c r="I916" s="230" t="str">
        <f t="shared" ref="I916:I979" si="151">IF(J916&lt;J917,"S","A")</f>
        <v>A</v>
      </c>
      <c r="J916" s="273">
        <f t="shared" si="150"/>
        <v>5</v>
      </c>
      <c r="K916" s="474" t="s">
        <v>61</v>
      </c>
      <c r="M916" s="69" t="str">
        <f t="shared" si="144"/>
        <v>3.3.92.39.39</v>
      </c>
      <c r="N916" s="69" t="str">
        <f t="shared" si="145"/>
        <v>33923939</v>
      </c>
      <c r="O916" s="69" t="b">
        <f t="shared" si="146"/>
        <v>1</v>
      </c>
      <c r="P916" s="186" t="str">
        <f t="shared" si="142"/>
        <v>33923939</v>
      </c>
      <c r="R916" s="409" t="str">
        <f t="shared" si="147"/>
        <v>A</v>
      </c>
      <c r="S916" s="44" t="b">
        <f t="shared" si="148"/>
        <v>1</v>
      </c>
      <c r="U916" s="69" t="str">
        <f t="shared" si="149"/>
        <v>3.3.92.39.39 - ENCARGOS FINANCEIROS INDEDUTÍVEIS</v>
      </c>
    </row>
    <row r="917" spans="1:21" s="44" customFormat="1" x14ac:dyDescent="0.25">
      <c r="A917" s="158"/>
      <c r="B917" s="136" t="s">
        <v>213</v>
      </c>
      <c r="C917" s="94" t="s">
        <v>213</v>
      </c>
      <c r="D917" s="94" t="s">
        <v>263</v>
      </c>
      <c r="E917" s="94" t="s">
        <v>262</v>
      </c>
      <c r="F917" s="94" t="s">
        <v>231</v>
      </c>
      <c r="G917" s="350" t="str">
        <f t="shared" si="143"/>
        <v>3.3.92.39.40</v>
      </c>
      <c r="H917" s="101" t="s">
        <v>438</v>
      </c>
      <c r="I917" s="230" t="str">
        <f t="shared" si="151"/>
        <v>A</v>
      </c>
      <c r="J917" s="273">
        <f t="shared" si="150"/>
        <v>5</v>
      </c>
      <c r="K917" s="474" t="s">
        <v>61</v>
      </c>
      <c r="M917" s="69" t="str">
        <f t="shared" si="144"/>
        <v>3.3.92.39.40</v>
      </c>
      <c r="N917" s="69" t="str">
        <f t="shared" si="145"/>
        <v>33923940</v>
      </c>
      <c r="O917" s="69" t="b">
        <f t="shared" si="146"/>
        <v>1</v>
      </c>
      <c r="P917" s="186" t="str">
        <f t="shared" si="142"/>
        <v>33923940</v>
      </c>
      <c r="R917" s="409" t="str">
        <f t="shared" si="147"/>
        <v>A</v>
      </c>
      <c r="S917" s="44" t="b">
        <f t="shared" si="148"/>
        <v>1</v>
      </c>
      <c r="U917" s="69" t="str">
        <f t="shared" si="149"/>
        <v>3.3.92.39.40 - PROGRAMA DE ALIMENTAÇÃO DO TRABALHADOR</v>
      </c>
    </row>
    <row r="918" spans="1:21" s="44" customFormat="1" x14ac:dyDescent="0.25">
      <c r="A918" s="158"/>
      <c r="B918" s="136" t="s">
        <v>213</v>
      </c>
      <c r="C918" s="94" t="s">
        <v>213</v>
      </c>
      <c r="D918" s="94" t="s">
        <v>263</v>
      </c>
      <c r="E918" s="94" t="s">
        <v>262</v>
      </c>
      <c r="F918" s="94" t="s">
        <v>241</v>
      </c>
      <c r="G918" s="350" t="str">
        <f t="shared" si="143"/>
        <v>3.3.92.39.41</v>
      </c>
      <c r="H918" s="101" t="s">
        <v>412</v>
      </c>
      <c r="I918" s="230" t="str">
        <f t="shared" si="151"/>
        <v>A</v>
      </c>
      <c r="J918" s="273">
        <f t="shared" si="150"/>
        <v>5</v>
      </c>
      <c r="K918" s="474" t="s">
        <v>61</v>
      </c>
      <c r="M918" s="69" t="str">
        <f t="shared" si="144"/>
        <v>3.3.92.39.41</v>
      </c>
      <c r="N918" s="69" t="str">
        <f t="shared" si="145"/>
        <v>33923941</v>
      </c>
      <c r="O918" s="69" t="b">
        <f t="shared" si="146"/>
        <v>1</v>
      </c>
      <c r="P918" s="186" t="str">
        <f t="shared" si="142"/>
        <v>33923941</v>
      </c>
      <c r="R918" s="409" t="str">
        <f t="shared" si="147"/>
        <v>A</v>
      </c>
      <c r="S918" s="44" t="b">
        <f t="shared" si="148"/>
        <v>1</v>
      </c>
      <c r="U918" s="69" t="str">
        <f t="shared" si="149"/>
        <v>3.3.92.39.41 - FORNECIMENTO DE ALIMENTAÇÃO</v>
      </c>
    </row>
    <row r="919" spans="1:21" s="43" customFormat="1" x14ac:dyDescent="0.25">
      <c r="A919" s="158"/>
      <c r="B919" s="136" t="s">
        <v>213</v>
      </c>
      <c r="C919" s="94" t="s">
        <v>213</v>
      </c>
      <c r="D919" s="94" t="s">
        <v>263</v>
      </c>
      <c r="E919" s="94" t="s">
        <v>262</v>
      </c>
      <c r="F919" s="94" t="s">
        <v>242</v>
      </c>
      <c r="G919" s="350" t="str">
        <f t="shared" si="143"/>
        <v>3.3.92.39.42</v>
      </c>
      <c r="H919" s="101" t="s">
        <v>413</v>
      </c>
      <c r="I919" s="230" t="str">
        <f t="shared" si="151"/>
        <v>A</v>
      </c>
      <c r="J919" s="273">
        <f t="shared" si="150"/>
        <v>5</v>
      </c>
      <c r="K919" s="474" t="s">
        <v>61</v>
      </c>
      <c r="M919" s="69" t="str">
        <f t="shared" si="144"/>
        <v>3.3.92.39.42</v>
      </c>
      <c r="N919" s="69" t="str">
        <f t="shared" si="145"/>
        <v>33923942</v>
      </c>
      <c r="O919" s="69" t="b">
        <f t="shared" si="146"/>
        <v>1</v>
      </c>
      <c r="P919" s="186" t="str">
        <f t="shared" si="142"/>
        <v>33923942</v>
      </c>
      <c r="R919" s="409" t="str">
        <f t="shared" si="147"/>
        <v>A</v>
      </c>
      <c r="S919" s="43" t="b">
        <f t="shared" si="148"/>
        <v>1</v>
      </c>
      <c r="U919" s="69" t="str">
        <f t="shared" si="149"/>
        <v>3.3.92.39.42 - SERVIÇOS DE CARÁTER SECRETO OU RESERVADO</v>
      </c>
    </row>
    <row r="920" spans="1:21" s="43" customFormat="1" x14ac:dyDescent="0.25">
      <c r="A920" s="158"/>
      <c r="B920" s="136" t="s">
        <v>213</v>
      </c>
      <c r="C920" s="94" t="s">
        <v>213</v>
      </c>
      <c r="D920" s="94" t="s">
        <v>263</v>
      </c>
      <c r="E920" s="94" t="s">
        <v>262</v>
      </c>
      <c r="F920" s="94" t="s">
        <v>243</v>
      </c>
      <c r="G920" s="368" t="str">
        <f t="shared" si="143"/>
        <v>3.3.92.39.43</v>
      </c>
      <c r="H920" s="99" t="s">
        <v>164</v>
      </c>
      <c r="I920" s="207" t="str">
        <f t="shared" si="151"/>
        <v>A</v>
      </c>
      <c r="J920" s="273">
        <f t="shared" si="150"/>
        <v>5</v>
      </c>
      <c r="K920" s="474" t="s">
        <v>61</v>
      </c>
      <c r="M920" s="69" t="str">
        <f t="shared" si="144"/>
        <v>3.3.92.39.43</v>
      </c>
      <c r="N920" s="69" t="str">
        <f t="shared" si="145"/>
        <v>33923943</v>
      </c>
      <c r="O920" s="69" t="b">
        <f t="shared" si="146"/>
        <v>1</v>
      </c>
      <c r="P920" s="186" t="str">
        <f t="shared" si="142"/>
        <v>33923943</v>
      </c>
      <c r="R920" s="409" t="str">
        <f t="shared" si="147"/>
        <v>A</v>
      </c>
      <c r="S920" s="43" t="b">
        <f t="shared" si="148"/>
        <v>1</v>
      </c>
      <c r="U920" s="69" t="str">
        <f t="shared" si="149"/>
        <v>3.3.92.39.43 - SERVIÇOS DE ENERGIA ELÉTRICA</v>
      </c>
    </row>
    <row r="921" spans="1:21" s="43" customFormat="1" x14ac:dyDescent="0.25">
      <c r="A921" s="158"/>
      <c r="B921" s="136" t="s">
        <v>213</v>
      </c>
      <c r="C921" s="94" t="s">
        <v>213</v>
      </c>
      <c r="D921" s="94" t="s">
        <v>263</v>
      </c>
      <c r="E921" s="94" t="s">
        <v>262</v>
      </c>
      <c r="F921" s="94" t="s">
        <v>244</v>
      </c>
      <c r="G921" s="368" t="str">
        <f t="shared" si="143"/>
        <v>3.3.92.39.44</v>
      </c>
      <c r="H921" s="99" t="s">
        <v>165</v>
      </c>
      <c r="I921" s="207" t="str">
        <f t="shared" si="151"/>
        <v>A</v>
      </c>
      <c r="J921" s="273">
        <f t="shared" si="150"/>
        <v>5</v>
      </c>
      <c r="K921" s="474" t="s">
        <v>61</v>
      </c>
      <c r="M921" s="69" t="str">
        <f t="shared" si="144"/>
        <v>3.3.92.39.44</v>
      </c>
      <c r="N921" s="69" t="str">
        <f t="shared" si="145"/>
        <v>33923944</v>
      </c>
      <c r="O921" s="69" t="b">
        <f t="shared" si="146"/>
        <v>1</v>
      </c>
      <c r="P921" s="186" t="str">
        <f t="shared" si="142"/>
        <v>33923944</v>
      </c>
      <c r="R921" s="409" t="str">
        <f t="shared" si="147"/>
        <v>A</v>
      </c>
      <c r="S921" s="43" t="b">
        <f t="shared" si="148"/>
        <v>1</v>
      </c>
      <c r="U921" s="69" t="str">
        <f t="shared" si="149"/>
        <v>3.3.92.39.44 - SERVIÇOS DE ÁGUA E ESGOTO</v>
      </c>
    </row>
    <row r="922" spans="1:21" s="43" customFormat="1" x14ac:dyDescent="0.25">
      <c r="A922" s="158"/>
      <c r="B922" s="136" t="s">
        <v>213</v>
      </c>
      <c r="C922" s="94" t="s">
        <v>213</v>
      </c>
      <c r="D922" s="94" t="s">
        <v>263</v>
      </c>
      <c r="E922" s="94" t="s">
        <v>262</v>
      </c>
      <c r="F922" s="94" t="s">
        <v>245</v>
      </c>
      <c r="G922" s="350" t="str">
        <f t="shared" si="143"/>
        <v>3.3.92.39.45</v>
      </c>
      <c r="H922" s="101" t="s">
        <v>439</v>
      </c>
      <c r="I922" s="230" t="str">
        <f t="shared" si="151"/>
        <v>A</v>
      </c>
      <c r="J922" s="273">
        <f t="shared" si="150"/>
        <v>5</v>
      </c>
      <c r="K922" s="474" t="s">
        <v>61</v>
      </c>
      <c r="M922" s="69" t="str">
        <f t="shared" si="144"/>
        <v>3.3.92.39.45</v>
      </c>
      <c r="N922" s="69" t="str">
        <f t="shared" si="145"/>
        <v>33923945</v>
      </c>
      <c r="O922" s="69" t="b">
        <f t="shared" si="146"/>
        <v>1</v>
      </c>
      <c r="P922" s="186" t="str">
        <f t="shared" si="142"/>
        <v>33923945</v>
      </c>
      <c r="R922" s="409" t="str">
        <f t="shared" si="147"/>
        <v>A</v>
      </c>
      <c r="S922" s="43" t="b">
        <f t="shared" si="148"/>
        <v>1</v>
      </c>
      <c r="U922" s="69" t="str">
        <f t="shared" si="149"/>
        <v>3.3.92.39.45 - SERVIÇOS DE GÁS</v>
      </c>
    </row>
    <row r="923" spans="1:21" s="43" customFormat="1" x14ac:dyDescent="0.25">
      <c r="A923" s="158"/>
      <c r="B923" s="136" t="s">
        <v>213</v>
      </c>
      <c r="C923" s="94" t="s">
        <v>213</v>
      </c>
      <c r="D923" s="94" t="s">
        <v>263</v>
      </c>
      <c r="E923" s="94" t="s">
        <v>262</v>
      </c>
      <c r="F923" s="94" t="s">
        <v>246</v>
      </c>
      <c r="G923" s="350" t="str">
        <f t="shared" si="143"/>
        <v>3.3.92.39.46</v>
      </c>
      <c r="H923" s="101" t="s">
        <v>415</v>
      </c>
      <c r="I923" s="230" t="str">
        <f t="shared" si="151"/>
        <v>A</v>
      </c>
      <c r="J923" s="273">
        <f t="shared" si="150"/>
        <v>5</v>
      </c>
      <c r="K923" s="474" t="s">
        <v>61</v>
      </c>
      <c r="M923" s="69" t="str">
        <f t="shared" si="144"/>
        <v>3.3.92.39.46</v>
      </c>
      <c r="N923" s="69" t="str">
        <f t="shared" si="145"/>
        <v>33923946</v>
      </c>
      <c r="O923" s="69" t="b">
        <f t="shared" si="146"/>
        <v>1</v>
      </c>
      <c r="P923" s="186" t="str">
        <f t="shared" si="142"/>
        <v>33923946</v>
      </c>
      <c r="R923" s="409" t="str">
        <f t="shared" si="147"/>
        <v>A</v>
      </c>
      <c r="S923" s="43" t="b">
        <f t="shared" si="148"/>
        <v>1</v>
      </c>
      <c r="U923" s="69" t="str">
        <f t="shared" si="149"/>
        <v>3.3.92.39.46 - SERVIÇOS DOMÉSTICOS</v>
      </c>
    </row>
    <row r="924" spans="1:21" s="43" customFormat="1" x14ac:dyDescent="0.25">
      <c r="A924" s="158"/>
      <c r="B924" s="136" t="s">
        <v>213</v>
      </c>
      <c r="C924" s="94" t="s">
        <v>213</v>
      </c>
      <c r="D924" s="94" t="s">
        <v>263</v>
      </c>
      <c r="E924" s="94" t="s">
        <v>262</v>
      </c>
      <c r="F924" s="94" t="s">
        <v>247</v>
      </c>
      <c r="G924" s="368" t="str">
        <f t="shared" si="143"/>
        <v>3.3.92.39.47</v>
      </c>
      <c r="H924" s="102" t="s">
        <v>166</v>
      </c>
      <c r="I924" s="231" t="str">
        <f t="shared" si="151"/>
        <v>A</v>
      </c>
      <c r="J924" s="297">
        <f t="shared" si="150"/>
        <v>5</v>
      </c>
      <c r="K924" s="474" t="s">
        <v>61</v>
      </c>
      <c r="M924" s="69" t="str">
        <f t="shared" si="144"/>
        <v>3.3.92.39.47</v>
      </c>
      <c r="N924" s="69" t="str">
        <f t="shared" si="145"/>
        <v>33923947</v>
      </c>
      <c r="O924" s="69" t="b">
        <f t="shared" si="146"/>
        <v>1</v>
      </c>
      <c r="P924" s="186" t="str">
        <f t="shared" si="142"/>
        <v>33923947</v>
      </c>
      <c r="R924" s="409" t="str">
        <f t="shared" si="147"/>
        <v>A</v>
      </c>
      <c r="S924" s="43" t="b">
        <f t="shared" si="148"/>
        <v>1</v>
      </c>
      <c r="U924" s="69" t="str">
        <f t="shared" si="149"/>
        <v>3.3.92.39.47 - SERVIÇOS DE COMUNICAÇÃO EM GERAL</v>
      </c>
    </row>
    <row r="925" spans="1:21" s="43" customFormat="1" x14ac:dyDescent="0.25">
      <c r="A925" s="158"/>
      <c r="B925" s="136" t="s">
        <v>213</v>
      </c>
      <c r="C925" s="94" t="s">
        <v>213</v>
      </c>
      <c r="D925" s="94" t="s">
        <v>263</v>
      </c>
      <c r="E925" s="94" t="s">
        <v>262</v>
      </c>
      <c r="F925" s="94" t="s">
        <v>248</v>
      </c>
      <c r="G925" s="350" t="str">
        <f t="shared" si="143"/>
        <v>3.3.92.39.48</v>
      </c>
      <c r="H925" s="101" t="s">
        <v>416</v>
      </c>
      <c r="I925" s="230" t="str">
        <f t="shared" si="151"/>
        <v>A</v>
      </c>
      <c r="J925" s="273">
        <f t="shared" si="150"/>
        <v>5</v>
      </c>
      <c r="K925" s="474" t="s">
        <v>61</v>
      </c>
      <c r="M925" s="69" t="str">
        <f t="shared" si="144"/>
        <v>3.3.92.39.48</v>
      </c>
      <c r="N925" s="69" t="str">
        <f t="shared" si="145"/>
        <v>33923948</v>
      </c>
      <c r="O925" s="69" t="b">
        <f t="shared" si="146"/>
        <v>1</v>
      </c>
      <c r="P925" s="186" t="str">
        <f t="shared" si="142"/>
        <v>33923948</v>
      </c>
      <c r="R925" s="409" t="str">
        <f t="shared" si="147"/>
        <v>A</v>
      </c>
      <c r="S925" s="43" t="b">
        <f t="shared" si="148"/>
        <v>1</v>
      </c>
      <c r="U925" s="69" t="str">
        <f t="shared" si="149"/>
        <v>3.3.92.39.48 - SERVIÇO DE SELEÇÃO E TREINAMENTO</v>
      </c>
    </row>
    <row r="926" spans="1:21" s="43" customFormat="1" x14ac:dyDescent="0.25">
      <c r="A926" s="158"/>
      <c r="B926" s="136" t="s">
        <v>213</v>
      </c>
      <c r="C926" s="94" t="s">
        <v>213</v>
      </c>
      <c r="D926" s="94" t="s">
        <v>263</v>
      </c>
      <c r="E926" s="94" t="s">
        <v>262</v>
      </c>
      <c r="F926" s="94" t="s">
        <v>249</v>
      </c>
      <c r="G926" s="350" t="str">
        <f t="shared" si="143"/>
        <v>3.3.92.39.49</v>
      </c>
      <c r="H926" s="101" t="s">
        <v>440</v>
      </c>
      <c r="I926" s="230" t="str">
        <f t="shared" si="151"/>
        <v>A</v>
      </c>
      <c r="J926" s="273">
        <f t="shared" si="150"/>
        <v>5</v>
      </c>
      <c r="K926" s="474" t="s">
        <v>61</v>
      </c>
      <c r="M926" s="69" t="str">
        <f t="shared" si="144"/>
        <v>3.3.92.39.49</v>
      </c>
      <c r="N926" s="69" t="str">
        <f t="shared" si="145"/>
        <v>33923949</v>
      </c>
      <c r="O926" s="69" t="b">
        <f t="shared" si="146"/>
        <v>1</v>
      </c>
      <c r="P926" s="186" t="str">
        <f t="shared" si="142"/>
        <v>33923949</v>
      </c>
      <c r="R926" s="409" t="str">
        <f t="shared" si="147"/>
        <v>A</v>
      </c>
      <c r="S926" s="43" t="b">
        <f t="shared" si="148"/>
        <v>1</v>
      </c>
      <c r="U926" s="69" t="str">
        <f t="shared" si="149"/>
        <v>3.3.92.39.49 - PRODUÇÕES JORNALÍSTICAS</v>
      </c>
    </row>
    <row r="927" spans="1:21" s="43" customFormat="1" x14ac:dyDescent="0.25">
      <c r="A927" s="158"/>
      <c r="B927" s="136" t="s">
        <v>213</v>
      </c>
      <c r="C927" s="94" t="s">
        <v>213</v>
      </c>
      <c r="D927" s="94" t="s">
        <v>263</v>
      </c>
      <c r="E927" s="94" t="s">
        <v>262</v>
      </c>
      <c r="F927" s="94" t="s">
        <v>235</v>
      </c>
      <c r="G927" s="368" t="str">
        <f t="shared" si="143"/>
        <v>3.3.92.39.50</v>
      </c>
      <c r="H927" s="99" t="s">
        <v>695</v>
      </c>
      <c r="I927" s="207" t="str">
        <f t="shared" si="151"/>
        <v>A</v>
      </c>
      <c r="J927" s="273">
        <f t="shared" si="150"/>
        <v>5</v>
      </c>
      <c r="K927" s="474" t="s">
        <v>61</v>
      </c>
      <c r="M927" s="69" t="str">
        <f t="shared" si="144"/>
        <v>3.3.92.39.50</v>
      </c>
      <c r="N927" s="69" t="str">
        <f t="shared" si="145"/>
        <v>33923950</v>
      </c>
      <c r="O927" s="69" t="b">
        <f t="shared" si="146"/>
        <v>1</v>
      </c>
      <c r="P927" s="186" t="str">
        <f t="shared" si="142"/>
        <v>33923950</v>
      </c>
      <c r="R927" s="409" t="str">
        <f t="shared" si="147"/>
        <v>A</v>
      </c>
      <c r="S927" s="43" t="b">
        <f t="shared" si="148"/>
        <v>1</v>
      </c>
      <c r="U927" s="69" t="str">
        <f t="shared" si="149"/>
        <v>3.3.92.39.50 - SERV.MEDICO-HOSPITAL., ODONTOL.E LABORATORIAIS</v>
      </c>
    </row>
    <row r="928" spans="1:21" s="43" customFormat="1" x14ac:dyDescent="0.25">
      <c r="A928" s="158"/>
      <c r="B928" s="136" t="s">
        <v>213</v>
      </c>
      <c r="C928" s="94" t="s">
        <v>213</v>
      </c>
      <c r="D928" s="94" t="s">
        <v>263</v>
      </c>
      <c r="E928" s="94" t="s">
        <v>262</v>
      </c>
      <c r="F928" s="94" t="s">
        <v>271</v>
      </c>
      <c r="G928" s="350" t="str">
        <f t="shared" si="143"/>
        <v>3.3.92.39.51</v>
      </c>
      <c r="H928" s="101" t="s">
        <v>441</v>
      </c>
      <c r="I928" s="230" t="str">
        <f t="shared" si="151"/>
        <v>A</v>
      </c>
      <c r="J928" s="273">
        <f t="shared" si="150"/>
        <v>5</v>
      </c>
      <c r="K928" s="474" t="s">
        <v>61</v>
      </c>
      <c r="M928" s="69" t="str">
        <f t="shared" si="144"/>
        <v>3.3.92.39.51</v>
      </c>
      <c r="N928" s="69" t="str">
        <f t="shared" si="145"/>
        <v>33923951</v>
      </c>
      <c r="O928" s="69" t="b">
        <f t="shared" si="146"/>
        <v>1</v>
      </c>
      <c r="P928" s="186" t="str">
        <f t="shared" si="142"/>
        <v>33923951</v>
      </c>
      <c r="R928" s="409" t="str">
        <f t="shared" si="147"/>
        <v>A</v>
      </c>
      <c r="S928" s="43" t="b">
        <f t="shared" si="148"/>
        <v>1</v>
      </c>
      <c r="U928" s="69" t="str">
        <f t="shared" si="149"/>
        <v>3.3.92.39.51 - SERVIÇOS DE ANÁLISES E PESQUISAS CIENTÍFICAS</v>
      </c>
    </row>
    <row r="929" spans="1:21" s="43" customFormat="1" x14ac:dyDescent="0.25">
      <c r="A929" s="158"/>
      <c r="B929" s="136" t="s">
        <v>213</v>
      </c>
      <c r="C929" s="94" t="s">
        <v>213</v>
      </c>
      <c r="D929" s="94" t="s">
        <v>263</v>
      </c>
      <c r="E929" s="94" t="s">
        <v>262</v>
      </c>
      <c r="F929" s="94" t="s">
        <v>272</v>
      </c>
      <c r="G929" s="350" t="str">
        <f t="shared" si="143"/>
        <v>3.3.92.39.52</v>
      </c>
      <c r="H929" s="101" t="s">
        <v>417</v>
      </c>
      <c r="I929" s="230" t="str">
        <f t="shared" si="151"/>
        <v>A</v>
      </c>
      <c r="J929" s="273">
        <f t="shared" si="150"/>
        <v>5</v>
      </c>
      <c r="K929" s="474" t="s">
        <v>61</v>
      </c>
      <c r="M929" s="69" t="str">
        <f t="shared" si="144"/>
        <v>3.3.92.39.52</v>
      </c>
      <c r="N929" s="69" t="str">
        <f t="shared" si="145"/>
        <v>33923952</v>
      </c>
      <c r="O929" s="69" t="b">
        <f t="shared" si="146"/>
        <v>1</v>
      </c>
      <c r="P929" s="186" t="str">
        <f t="shared" si="142"/>
        <v>33923952</v>
      </c>
      <c r="R929" s="409" t="str">
        <f t="shared" si="147"/>
        <v>A</v>
      </c>
      <c r="S929" s="43" t="b">
        <f t="shared" si="148"/>
        <v>1</v>
      </c>
      <c r="U929" s="69" t="str">
        <f t="shared" si="149"/>
        <v>3.3.92.39.52 - SERVIÇOS DE REABILITAÇÃO PROFISSIONAL</v>
      </c>
    </row>
    <row r="930" spans="1:21" s="43" customFormat="1" x14ac:dyDescent="0.25">
      <c r="A930" s="158"/>
      <c r="B930" s="136" t="s">
        <v>213</v>
      </c>
      <c r="C930" s="94" t="s">
        <v>213</v>
      </c>
      <c r="D930" s="94" t="s">
        <v>263</v>
      </c>
      <c r="E930" s="94" t="s">
        <v>262</v>
      </c>
      <c r="F930" s="94" t="s">
        <v>273</v>
      </c>
      <c r="G930" s="368" t="str">
        <f t="shared" si="143"/>
        <v>3.3.92.39.53</v>
      </c>
      <c r="H930" s="99" t="s">
        <v>690</v>
      </c>
      <c r="I930" s="207" t="str">
        <f t="shared" si="151"/>
        <v>A</v>
      </c>
      <c r="J930" s="273">
        <f t="shared" si="150"/>
        <v>5</v>
      </c>
      <c r="K930" s="474" t="s">
        <v>61</v>
      </c>
      <c r="M930" s="69" t="str">
        <f t="shared" si="144"/>
        <v>3.3.92.39.53</v>
      </c>
      <c r="N930" s="69" t="str">
        <f t="shared" si="145"/>
        <v>33923953</v>
      </c>
      <c r="O930" s="69" t="b">
        <f t="shared" si="146"/>
        <v>1</v>
      </c>
      <c r="P930" s="186" t="str">
        <f t="shared" si="142"/>
        <v>33923953</v>
      </c>
      <c r="R930" s="409" t="str">
        <f t="shared" si="147"/>
        <v>A</v>
      </c>
      <c r="S930" s="43" t="b">
        <f t="shared" si="148"/>
        <v>1</v>
      </c>
      <c r="U930" s="69" t="str">
        <f t="shared" si="149"/>
        <v>3.3.92.39.53 - SERVIÇOS DE ASSISTENCIA SOCIAL</v>
      </c>
    </row>
    <row r="931" spans="1:21" s="43" customFormat="1" x14ac:dyDescent="0.25">
      <c r="A931" s="158"/>
      <c r="B931" s="136" t="s">
        <v>213</v>
      </c>
      <c r="C931" s="94" t="s">
        <v>213</v>
      </c>
      <c r="D931" s="94" t="s">
        <v>263</v>
      </c>
      <c r="E931" s="94" t="s">
        <v>262</v>
      </c>
      <c r="F931" s="94" t="s">
        <v>274</v>
      </c>
      <c r="G931" s="368" t="str">
        <f t="shared" si="143"/>
        <v>3.3.92.39.54</v>
      </c>
      <c r="H931" s="99" t="s">
        <v>696</v>
      </c>
      <c r="I931" s="207" t="str">
        <f t="shared" si="151"/>
        <v>A</v>
      </c>
      <c r="J931" s="273">
        <f t="shared" si="150"/>
        <v>5</v>
      </c>
      <c r="K931" s="474" t="s">
        <v>61</v>
      </c>
      <c r="M931" s="69" t="str">
        <f t="shared" si="144"/>
        <v>3.3.92.39.54</v>
      </c>
      <c r="N931" s="69" t="str">
        <f t="shared" si="145"/>
        <v>33923954</v>
      </c>
      <c r="O931" s="69" t="b">
        <f t="shared" si="146"/>
        <v>1</v>
      </c>
      <c r="P931" s="186" t="str">
        <f t="shared" si="142"/>
        <v>33923954</v>
      </c>
      <c r="R931" s="409" t="str">
        <f t="shared" si="147"/>
        <v>A</v>
      </c>
      <c r="S931" s="43" t="b">
        <f t="shared" si="148"/>
        <v>1</v>
      </c>
      <c r="U931" s="69" t="str">
        <f t="shared" si="149"/>
        <v>3.3.92.39.54 - SERVIÇOS DE CRECHES E ASSIST. PRÉ-ESCOLAR</v>
      </c>
    </row>
    <row r="932" spans="1:21" s="43" customFormat="1" x14ac:dyDescent="0.25">
      <c r="A932" s="158"/>
      <c r="B932" s="136" t="s">
        <v>213</v>
      </c>
      <c r="C932" s="94" t="s">
        <v>213</v>
      </c>
      <c r="D932" s="94" t="s">
        <v>263</v>
      </c>
      <c r="E932" s="94" t="s">
        <v>262</v>
      </c>
      <c r="F932" s="94" t="s">
        <v>276</v>
      </c>
      <c r="G932" s="350" t="str">
        <f t="shared" si="143"/>
        <v>3.3.92.39.58</v>
      </c>
      <c r="H932" s="101" t="s">
        <v>442</v>
      </c>
      <c r="I932" s="230" t="str">
        <f t="shared" si="151"/>
        <v>A</v>
      </c>
      <c r="J932" s="273">
        <f t="shared" si="150"/>
        <v>5</v>
      </c>
      <c r="K932" s="474" t="s">
        <v>61</v>
      </c>
      <c r="M932" s="69" t="str">
        <f t="shared" si="144"/>
        <v>3.3.92.39.58</v>
      </c>
      <c r="N932" s="69" t="str">
        <f t="shared" si="145"/>
        <v>33923958</v>
      </c>
      <c r="O932" s="69" t="b">
        <f t="shared" si="146"/>
        <v>1</v>
      </c>
      <c r="P932" s="186" t="str">
        <f t="shared" si="142"/>
        <v>33923958</v>
      </c>
      <c r="R932" s="409" t="str">
        <f t="shared" si="147"/>
        <v>A</v>
      </c>
      <c r="S932" s="43" t="b">
        <f t="shared" si="148"/>
        <v>1</v>
      </c>
      <c r="U932" s="69" t="str">
        <f t="shared" si="149"/>
        <v>3.3.92.39.58 - SERVIÇOS DE TELECOMUNICAÇÕES</v>
      </c>
    </row>
    <row r="933" spans="1:21" s="43" customFormat="1" x14ac:dyDescent="0.25">
      <c r="A933" s="158"/>
      <c r="B933" s="136" t="s">
        <v>213</v>
      </c>
      <c r="C933" s="94" t="s">
        <v>213</v>
      </c>
      <c r="D933" s="94" t="s">
        <v>263</v>
      </c>
      <c r="E933" s="94" t="s">
        <v>262</v>
      </c>
      <c r="F933" s="94" t="s">
        <v>277</v>
      </c>
      <c r="G933" s="350" t="str">
        <f t="shared" si="143"/>
        <v>3.3.92.39.59</v>
      </c>
      <c r="H933" s="101" t="s">
        <v>428</v>
      </c>
      <c r="I933" s="230" t="str">
        <f t="shared" si="151"/>
        <v>A</v>
      </c>
      <c r="J933" s="273">
        <f t="shared" si="150"/>
        <v>5</v>
      </c>
      <c r="K933" s="474" t="s">
        <v>61</v>
      </c>
      <c r="M933" s="69" t="str">
        <f t="shared" si="144"/>
        <v>3.3.92.39.59</v>
      </c>
      <c r="N933" s="69" t="str">
        <f t="shared" si="145"/>
        <v>33923959</v>
      </c>
      <c r="O933" s="69" t="b">
        <f t="shared" si="146"/>
        <v>1</v>
      </c>
      <c r="P933" s="186" t="str">
        <f t="shared" si="142"/>
        <v>33923959</v>
      </c>
      <c r="R933" s="409" t="str">
        <f t="shared" si="147"/>
        <v>A</v>
      </c>
      <c r="S933" s="43" t="b">
        <f t="shared" si="148"/>
        <v>1</v>
      </c>
      <c r="U933" s="69" t="str">
        <f t="shared" si="149"/>
        <v>3.3.92.39.59 - SERVIÇOS DE ÁUDIO, VÍDEO E FOTO</v>
      </c>
    </row>
    <row r="934" spans="1:21" s="43" customFormat="1" x14ac:dyDescent="0.25">
      <c r="A934" s="158"/>
      <c r="B934" s="136" t="s">
        <v>213</v>
      </c>
      <c r="C934" s="94" t="s">
        <v>213</v>
      </c>
      <c r="D934" s="94" t="s">
        <v>263</v>
      </c>
      <c r="E934" s="94" t="s">
        <v>262</v>
      </c>
      <c r="F934" s="94" t="s">
        <v>269</v>
      </c>
      <c r="G934" s="350" t="str">
        <f t="shared" si="143"/>
        <v>3.3.92.39.60</v>
      </c>
      <c r="H934" s="101" t="s">
        <v>443</v>
      </c>
      <c r="I934" s="230" t="str">
        <f t="shared" si="151"/>
        <v>A</v>
      </c>
      <c r="J934" s="273">
        <f t="shared" si="150"/>
        <v>5</v>
      </c>
      <c r="K934" s="474" t="s">
        <v>61</v>
      </c>
      <c r="M934" s="69" t="str">
        <f t="shared" si="144"/>
        <v>3.3.92.39.60</v>
      </c>
      <c r="N934" s="69" t="str">
        <f t="shared" si="145"/>
        <v>33923960</v>
      </c>
      <c r="O934" s="69" t="b">
        <f t="shared" si="146"/>
        <v>1</v>
      </c>
      <c r="P934" s="186" t="str">
        <f t="shared" si="142"/>
        <v>33923960</v>
      </c>
      <c r="R934" s="409" t="str">
        <f t="shared" si="147"/>
        <v>A</v>
      </c>
      <c r="S934" s="43" t="b">
        <f t="shared" si="148"/>
        <v>1</v>
      </c>
      <c r="U934" s="69" t="str">
        <f t="shared" si="149"/>
        <v>3.3.92.39.60 - SERVIÇOS DE MANOBRA E PATRULHAMENTO</v>
      </c>
    </row>
    <row r="935" spans="1:21" s="43" customFormat="1" x14ac:dyDescent="0.25">
      <c r="A935" s="158"/>
      <c r="B935" s="136" t="s">
        <v>213</v>
      </c>
      <c r="C935" s="94" t="s">
        <v>213</v>
      </c>
      <c r="D935" s="94" t="s">
        <v>263</v>
      </c>
      <c r="E935" s="94" t="s">
        <v>262</v>
      </c>
      <c r="F935" s="94" t="s">
        <v>278</v>
      </c>
      <c r="G935" s="350" t="str">
        <f t="shared" si="143"/>
        <v>3.3.92.39.61</v>
      </c>
      <c r="H935" s="101" t="s">
        <v>444</v>
      </c>
      <c r="I935" s="230" t="str">
        <f t="shared" si="151"/>
        <v>A</v>
      </c>
      <c r="J935" s="273">
        <f t="shared" si="150"/>
        <v>5</v>
      </c>
      <c r="K935" s="474" t="s">
        <v>61</v>
      </c>
      <c r="M935" s="69" t="str">
        <f t="shared" si="144"/>
        <v>3.3.92.39.61</v>
      </c>
      <c r="N935" s="69" t="str">
        <f t="shared" si="145"/>
        <v>33923961</v>
      </c>
      <c r="O935" s="69" t="b">
        <f t="shared" si="146"/>
        <v>1</v>
      </c>
      <c r="P935" s="186" t="str">
        <f t="shared" si="142"/>
        <v>33923961</v>
      </c>
      <c r="R935" s="409" t="str">
        <f t="shared" si="147"/>
        <v>A</v>
      </c>
      <c r="S935" s="43" t="b">
        <f t="shared" si="148"/>
        <v>1</v>
      </c>
      <c r="U935" s="69" t="str">
        <f t="shared" si="149"/>
        <v>3.3.92.39.61 - SERVIÇOS DE SOCORRO E SALVAMENTO</v>
      </c>
    </row>
    <row r="936" spans="1:21" s="42" customFormat="1" x14ac:dyDescent="0.25">
      <c r="A936" s="158"/>
      <c r="B936" s="136" t="s">
        <v>213</v>
      </c>
      <c r="C936" s="94" t="s">
        <v>213</v>
      </c>
      <c r="D936" s="94" t="s">
        <v>263</v>
      </c>
      <c r="E936" s="94" t="s">
        <v>262</v>
      </c>
      <c r="F936" s="94" t="s">
        <v>279</v>
      </c>
      <c r="G936" s="350" t="str">
        <f t="shared" si="143"/>
        <v>3.3.92.39.62</v>
      </c>
      <c r="H936" s="101" t="s">
        <v>445</v>
      </c>
      <c r="I936" s="230" t="str">
        <f t="shared" si="151"/>
        <v>A</v>
      </c>
      <c r="J936" s="273">
        <f t="shared" si="150"/>
        <v>5</v>
      </c>
      <c r="K936" s="474" t="s">
        <v>61</v>
      </c>
      <c r="M936" s="69" t="str">
        <f t="shared" si="144"/>
        <v>3.3.92.39.62</v>
      </c>
      <c r="N936" s="69" t="str">
        <f t="shared" si="145"/>
        <v>33923962</v>
      </c>
      <c r="O936" s="69" t="b">
        <f t="shared" si="146"/>
        <v>1</v>
      </c>
      <c r="P936" s="186" t="str">
        <f t="shared" si="142"/>
        <v>33923962</v>
      </c>
      <c r="R936" s="409" t="str">
        <f t="shared" si="147"/>
        <v>A</v>
      </c>
      <c r="S936" s="42" t="b">
        <f t="shared" si="148"/>
        <v>1</v>
      </c>
      <c r="U936" s="69" t="str">
        <f t="shared" si="149"/>
        <v>3.3.92.39.62 - SERVIÇOS DE PRODUÇÃO INDUSTRIAL</v>
      </c>
    </row>
    <row r="937" spans="1:21" s="42" customFormat="1" x14ac:dyDescent="0.25">
      <c r="A937" s="158"/>
      <c r="B937" s="136" t="s">
        <v>213</v>
      </c>
      <c r="C937" s="94" t="s">
        <v>213</v>
      </c>
      <c r="D937" s="94" t="s">
        <v>263</v>
      </c>
      <c r="E937" s="94" t="s">
        <v>262</v>
      </c>
      <c r="F937" s="94" t="s">
        <v>280</v>
      </c>
      <c r="G937" s="350" t="str">
        <f t="shared" si="143"/>
        <v>3.3.92.39.63</v>
      </c>
      <c r="H937" s="101" t="s">
        <v>446</v>
      </c>
      <c r="I937" s="230" t="str">
        <f t="shared" si="151"/>
        <v>A</v>
      </c>
      <c r="J937" s="273">
        <f t="shared" si="150"/>
        <v>5</v>
      </c>
      <c r="K937" s="474" t="s">
        <v>61</v>
      </c>
      <c r="M937" s="69" t="str">
        <f t="shared" si="144"/>
        <v>3.3.92.39.63</v>
      </c>
      <c r="N937" s="69" t="str">
        <f t="shared" si="145"/>
        <v>33923963</v>
      </c>
      <c r="O937" s="69" t="b">
        <f t="shared" si="146"/>
        <v>1</v>
      </c>
      <c r="P937" s="186" t="str">
        <f t="shared" si="142"/>
        <v>33923963</v>
      </c>
      <c r="R937" s="409" t="str">
        <f t="shared" si="147"/>
        <v>A</v>
      </c>
      <c r="S937" s="42" t="b">
        <f t="shared" si="148"/>
        <v>1</v>
      </c>
      <c r="U937" s="69" t="str">
        <f t="shared" si="149"/>
        <v>3.3.92.39.63 - SERVIÇOS GRÁFICOS</v>
      </c>
    </row>
    <row r="938" spans="1:21" s="42" customFormat="1" x14ac:dyDescent="0.25">
      <c r="A938" s="158"/>
      <c r="B938" s="136" t="s">
        <v>213</v>
      </c>
      <c r="C938" s="94" t="s">
        <v>213</v>
      </c>
      <c r="D938" s="94" t="s">
        <v>263</v>
      </c>
      <c r="E938" s="94" t="s">
        <v>262</v>
      </c>
      <c r="F938" s="94" t="s">
        <v>281</v>
      </c>
      <c r="G938" s="350" t="str">
        <f t="shared" si="143"/>
        <v>3.3.92.39.64</v>
      </c>
      <c r="H938" s="109" t="s">
        <v>697</v>
      </c>
      <c r="I938" s="231" t="str">
        <f t="shared" si="151"/>
        <v>A</v>
      </c>
      <c r="J938" s="297">
        <f t="shared" si="150"/>
        <v>5</v>
      </c>
      <c r="K938" s="474" t="s">
        <v>61</v>
      </c>
      <c r="M938" s="69" t="str">
        <f t="shared" si="144"/>
        <v>3.3.92.39.64</v>
      </c>
      <c r="N938" s="69" t="str">
        <f t="shared" si="145"/>
        <v>33923964</v>
      </c>
      <c r="O938" s="69" t="b">
        <f t="shared" si="146"/>
        <v>1</v>
      </c>
      <c r="P938" s="186" t="str">
        <f t="shared" si="142"/>
        <v>33923964</v>
      </c>
      <c r="R938" s="409" t="str">
        <f t="shared" si="147"/>
        <v>A</v>
      </c>
      <c r="S938" s="42" t="b">
        <f t="shared" si="148"/>
        <v>1</v>
      </c>
      <c r="U938" s="69" t="str">
        <f t="shared" si="149"/>
        <v>3.3.92.39.64 - SERV.DE PERÍCIA MÉDICA/ODONTOLOG P/BENEFÍCIOS</v>
      </c>
    </row>
    <row r="939" spans="1:21" s="42" customFormat="1" x14ac:dyDescent="0.25">
      <c r="A939" s="158"/>
      <c r="B939" s="136" t="s">
        <v>213</v>
      </c>
      <c r="C939" s="94" t="s">
        <v>213</v>
      </c>
      <c r="D939" s="94" t="s">
        <v>263</v>
      </c>
      <c r="E939" s="94" t="s">
        <v>262</v>
      </c>
      <c r="F939" s="94" t="s">
        <v>282</v>
      </c>
      <c r="G939" s="368" t="str">
        <f t="shared" si="143"/>
        <v>3.3.92.39.65</v>
      </c>
      <c r="H939" s="99" t="s">
        <v>698</v>
      </c>
      <c r="I939" s="207" t="str">
        <f t="shared" si="151"/>
        <v>A</v>
      </c>
      <c r="J939" s="273">
        <f t="shared" si="150"/>
        <v>5</v>
      </c>
      <c r="K939" s="474" t="s">
        <v>61</v>
      </c>
      <c r="M939" s="69" t="str">
        <f t="shared" si="144"/>
        <v>3.3.92.39.65</v>
      </c>
      <c r="N939" s="69" t="str">
        <f t="shared" si="145"/>
        <v>33923965</v>
      </c>
      <c r="O939" s="69" t="b">
        <f t="shared" si="146"/>
        <v>1</v>
      </c>
      <c r="P939" s="186" t="str">
        <f t="shared" si="142"/>
        <v>33923965</v>
      </c>
      <c r="R939" s="409" t="str">
        <f t="shared" si="147"/>
        <v>A</v>
      </c>
      <c r="S939" s="42" t="b">
        <f t="shared" si="148"/>
        <v>1</v>
      </c>
      <c r="U939" s="69" t="str">
        <f t="shared" si="149"/>
        <v>3.3.92.39.65 - SERVIÇOS DE APOIO AO ENSINO</v>
      </c>
    </row>
    <row r="940" spans="1:21" s="42" customFormat="1" x14ac:dyDescent="0.25">
      <c r="A940" s="158"/>
      <c r="B940" s="136" t="s">
        <v>213</v>
      </c>
      <c r="C940" s="94" t="s">
        <v>213</v>
      </c>
      <c r="D940" s="94" t="s">
        <v>263</v>
      </c>
      <c r="E940" s="94" t="s">
        <v>262</v>
      </c>
      <c r="F940" s="94" t="s">
        <v>283</v>
      </c>
      <c r="G940" s="350" t="str">
        <f t="shared" si="143"/>
        <v>3.3.92.39.66</v>
      </c>
      <c r="H940" s="101" t="s">
        <v>447</v>
      </c>
      <c r="I940" s="230" t="str">
        <f t="shared" si="151"/>
        <v>A</v>
      </c>
      <c r="J940" s="273">
        <f t="shared" si="150"/>
        <v>5</v>
      </c>
      <c r="K940" s="474" t="s">
        <v>61</v>
      </c>
      <c r="M940" s="69" t="str">
        <f t="shared" si="144"/>
        <v>3.3.92.39.66</v>
      </c>
      <c r="N940" s="69" t="str">
        <f t="shared" si="145"/>
        <v>33923966</v>
      </c>
      <c r="O940" s="69" t="b">
        <f t="shared" si="146"/>
        <v>1</v>
      </c>
      <c r="P940" s="186" t="str">
        <f t="shared" si="142"/>
        <v>33923966</v>
      </c>
      <c r="R940" s="409" t="str">
        <f t="shared" si="147"/>
        <v>A</v>
      </c>
      <c r="S940" s="42" t="b">
        <f t="shared" si="148"/>
        <v>1</v>
      </c>
      <c r="U940" s="69" t="str">
        <f t="shared" si="149"/>
        <v>3.3.92.39.66 - SERVIÇOS JUDICIÁRIOS</v>
      </c>
    </row>
    <row r="941" spans="1:21" s="42" customFormat="1" x14ac:dyDescent="0.25">
      <c r="A941" s="158"/>
      <c r="B941" s="136" t="s">
        <v>213</v>
      </c>
      <c r="C941" s="94" t="s">
        <v>213</v>
      </c>
      <c r="D941" s="94" t="s">
        <v>263</v>
      </c>
      <c r="E941" s="94" t="s">
        <v>262</v>
      </c>
      <c r="F941" s="94" t="s">
        <v>284</v>
      </c>
      <c r="G941" s="350" t="str">
        <f t="shared" si="143"/>
        <v>3.3.92.39.67</v>
      </c>
      <c r="H941" s="101" t="s">
        <v>448</v>
      </c>
      <c r="I941" s="230" t="str">
        <f t="shared" si="151"/>
        <v>A</v>
      </c>
      <c r="J941" s="273">
        <f t="shared" si="150"/>
        <v>5</v>
      </c>
      <c r="K941" s="474" t="s">
        <v>61</v>
      </c>
      <c r="M941" s="69" t="str">
        <f t="shared" si="144"/>
        <v>3.3.92.39.67</v>
      </c>
      <c r="N941" s="69" t="str">
        <f t="shared" si="145"/>
        <v>33923967</v>
      </c>
      <c r="O941" s="69" t="b">
        <f t="shared" si="146"/>
        <v>1</v>
      </c>
      <c r="P941" s="186" t="str">
        <f t="shared" si="142"/>
        <v>33923967</v>
      </c>
      <c r="R941" s="409" t="str">
        <f t="shared" si="147"/>
        <v>A</v>
      </c>
      <c r="S941" s="42" t="b">
        <f t="shared" si="148"/>
        <v>1</v>
      </c>
      <c r="U941" s="69" t="str">
        <f t="shared" si="149"/>
        <v>3.3.92.39.67 - SERVIÇOS FUNERÁRIOS</v>
      </c>
    </row>
    <row r="942" spans="1:21" s="42" customFormat="1" x14ac:dyDescent="0.25">
      <c r="A942" s="158"/>
      <c r="B942" s="136" t="s">
        <v>213</v>
      </c>
      <c r="C942" s="94" t="s">
        <v>213</v>
      </c>
      <c r="D942" s="94" t="s">
        <v>263</v>
      </c>
      <c r="E942" s="94" t="s">
        <v>262</v>
      </c>
      <c r="F942" s="94" t="s">
        <v>285</v>
      </c>
      <c r="G942" s="350" t="str">
        <f t="shared" si="143"/>
        <v>3.3.92.39.68</v>
      </c>
      <c r="H942" s="101" t="s">
        <v>419</v>
      </c>
      <c r="I942" s="230" t="str">
        <f t="shared" si="151"/>
        <v>A</v>
      </c>
      <c r="J942" s="273">
        <f t="shared" si="150"/>
        <v>5</v>
      </c>
      <c r="K942" s="474" t="s">
        <v>61</v>
      </c>
      <c r="M942" s="69" t="str">
        <f t="shared" si="144"/>
        <v>3.3.92.39.68</v>
      </c>
      <c r="N942" s="69" t="str">
        <f t="shared" si="145"/>
        <v>33923968</v>
      </c>
      <c r="O942" s="69" t="b">
        <f t="shared" si="146"/>
        <v>1</v>
      </c>
      <c r="P942" s="186" t="str">
        <f t="shared" si="142"/>
        <v>33923968</v>
      </c>
      <c r="R942" s="409" t="str">
        <f t="shared" si="147"/>
        <v>A</v>
      </c>
      <c r="S942" s="42" t="b">
        <f t="shared" si="148"/>
        <v>1</v>
      </c>
      <c r="U942" s="69" t="str">
        <f t="shared" si="149"/>
        <v>3.3.92.39.68 - SERVIÇO DE CONSERVAÇÃO E REBENEFICIAMENTO DE MERCADORIAS</v>
      </c>
    </row>
    <row r="943" spans="1:21" s="42" customFormat="1" x14ac:dyDescent="0.25">
      <c r="A943" s="158"/>
      <c r="B943" s="136" t="s">
        <v>213</v>
      </c>
      <c r="C943" s="94" t="s">
        <v>213</v>
      </c>
      <c r="D943" s="94" t="s">
        <v>263</v>
      </c>
      <c r="E943" s="94" t="s">
        <v>262</v>
      </c>
      <c r="F943" s="94" t="s">
        <v>286</v>
      </c>
      <c r="G943" s="350" t="str">
        <f t="shared" si="143"/>
        <v>3.3.92.39.69</v>
      </c>
      <c r="H943" s="101" t="s">
        <v>449</v>
      </c>
      <c r="I943" s="230" t="str">
        <f t="shared" si="151"/>
        <v>A</v>
      </c>
      <c r="J943" s="273">
        <f t="shared" si="150"/>
        <v>5</v>
      </c>
      <c r="K943" s="474" t="s">
        <v>61</v>
      </c>
      <c r="M943" s="69" t="str">
        <f t="shared" si="144"/>
        <v>3.3.92.39.69</v>
      </c>
      <c r="N943" s="69" t="str">
        <f t="shared" si="145"/>
        <v>33923969</v>
      </c>
      <c r="O943" s="69" t="b">
        <f t="shared" si="146"/>
        <v>1</v>
      </c>
      <c r="P943" s="186" t="str">
        <f t="shared" si="142"/>
        <v>33923969</v>
      </c>
      <c r="R943" s="409" t="str">
        <f t="shared" si="147"/>
        <v>A</v>
      </c>
      <c r="S943" s="42" t="b">
        <f t="shared" si="148"/>
        <v>1</v>
      </c>
      <c r="U943" s="69" t="str">
        <f t="shared" si="149"/>
        <v>3.3.92.39.69 - SEGUROS EM GERAL</v>
      </c>
    </row>
    <row r="944" spans="1:21" s="42" customFormat="1" x14ac:dyDescent="0.25">
      <c r="A944" s="157"/>
      <c r="B944" s="136" t="s">
        <v>213</v>
      </c>
      <c r="C944" s="94" t="s">
        <v>213</v>
      </c>
      <c r="D944" s="94" t="s">
        <v>263</v>
      </c>
      <c r="E944" s="94" t="s">
        <v>262</v>
      </c>
      <c r="F944" s="94" t="s">
        <v>287</v>
      </c>
      <c r="G944" s="350" t="str">
        <f t="shared" si="143"/>
        <v>3.3.92.39.70</v>
      </c>
      <c r="H944" s="101" t="s">
        <v>421</v>
      </c>
      <c r="I944" s="230" t="str">
        <f t="shared" si="151"/>
        <v>A</v>
      </c>
      <c r="J944" s="273">
        <f t="shared" si="150"/>
        <v>5</v>
      </c>
      <c r="K944" s="474" t="s">
        <v>61</v>
      </c>
      <c r="M944" s="69" t="str">
        <f t="shared" si="144"/>
        <v>3.3.92.39.70</v>
      </c>
      <c r="N944" s="69" t="str">
        <f t="shared" si="145"/>
        <v>33923970</v>
      </c>
      <c r="O944" s="69" t="b">
        <f t="shared" si="146"/>
        <v>1</v>
      </c>
      <c r="P944" s="186" t="str">
        <f t="shared" ref="P944:P1007" si="152">TRIM(SUBSTITUTE(TEXT(G944,"00000000"),".",""))</f>
        <v>33923970</v>
      </c>
      <c r="R944" s="409" t="str">
        <f t="shared" si="147"/>
        <v>A</v>
      </c>
      <c r="S944" s="42" t="b">
        <f t="shared" si="148"/>
        <v>1</v>
      </c>
      <c r="U944" s="69" t="str">
        <f t="shared" si="149"/>
        <v>3.3.92.39.70 - CONFECÇÃO DE UNIFORMES, BANDEIRAS E FLÂMULAS</v>
      </c>
    </row>
    <row r="945" spans="1:21" s="42" customFormat="1" x14ac:dyDescent="0.25">
      <c r="A945" s="158"/>
      <c r="B945" s="136" t="s">
        <v>213</v>
      </c>
      <c r="C945" s="94" t="s">
        <v>213</v>
      </c>
      <c r="D945" s="94" t="s">
        <v>263</v>
      </c>
      <c r="E945" s="94" t="s">
        <v>262</v>
      </c>
      <c r="F945" s="94" t="s">
        <v>288</v>
      </c>
      <c r="G945" s="350" t="str">
        <f t="shared" si="143"/>
        <v>3.3.92.39.71</v>
      </c>
      <c r="H945" s="101" t="s">
        <v>420</v>
      </c>
      <c r="I945" s="230" t="str">
        <f t="shared" si="151"/>
        <v>A</v>
      </c>
      <c r="J945" s="273">
        <f t="shared" si="150"/>
        <v>5</v>
      </c>
      <c r="K945" s="474" t="s">
        <v>61</v>
      </c>
      <c r="M945" s="69" t="str">
        <f t="shared" si="144"/>
        <v>3.3.92.39.71</v>
      </c>
      <c r="N945" s="69" t="str">
        <f t="shared" si="145"/>
        <v>33923971</v>
      </c>
      <c r="O945" s="69" t="b">
        <f t="shared" si="146"/>
        <v>1</v>
      </c>
      <c r="P945" s="186" t="str">
        <f t="shared" si="152"/>
        <v>33923971</v>
      </c>
      <c r="R945" s="409" t="str">
        <f t="shared" si="147"/>
        <v>A</v>
      </c>
      <c r="S945" s="42" t="b">
        <f t="shared" si="148"/>
        <v>1</v>
      </c>
      <c r="U945" s="69" t="str">
        <f t="shared" si="149"/>
        <v>3.3.92.39.71 - CONFECÇÃO DE MATERIAL DE ACONDICIONAMENTO E EMBALAGEM</v>
      </c>
    </row>
    <row r="946" spans="1:21" s="44" customFormat="1" x14ac:dyDescent="0.25">
      <c r="A946" s="158"/>
      <c r="B946" s="136" t="s">
        <v>213</v>
      </c>
      <c r="C946" s="94" t="s">
        <v>213</v>
      </c>
      <c r="D946" s="94" t="s">
        <v>263</v>
      </c>
      <c r="E946" s="94" t="s">
        <v>262</v>
      </c>
      <c r="F946" s="94" t="s">
        <v>289</v>
      </c>
      <c r="G946" s="368" t="str">
        <f t="shared" si="143"/>
        <v>3.3.92.39.72</v>
      </c>
      <c r="H946" s="99" t="s">
        <v>167</v>
      </c>
      <c r="I946" s="207" t="str">
        <f t="shared" si="151"/>
        <v>A</v>
      </c>
      <c r="J946" s="273">
        <f t="shared" si="150"/>
        <v>5</v>
      </c>
      <c r="K946" s="474" t="s">
        <v>61</v>
      </c>
      <c r="M946" s="69" t="str">
        <f t="shared" si="144"/>
        <v>3.3.92.39.72</v>
      </c>
      <c r="N946" s="69" t="str">
        <f t="shared" si="145"/>
        <v>33923972</v>
      </c>
      <c r="O946" s="69" t="b">
        <f t="shared" si="146"/>
        <v>1</v>
      </c>
      <c r="P946" s="186" t="str">
        <f t="shared" si="152"/>
        <v>33923972</v>
      </c>
      <c r="R946" s="409" t="str">
        <f t="shared" si="147"/>
        <v>A</v>
      </c>
      <c r="S946" s="44" t="b">
        <f t="shared" si="148"/>
        <v>1</v>
      </c>
      <c r="U946" s="69" t="str">
        <f t="shared" si="149"/>
        <v>3.3.92.39.72 - VALE-TRANSPORTE</v>
      </c>
    </row>
    <row r="947" spans="1:21" s="44" customFormat="1" x14ac:dyDescent="0.25">
      <c r="A947" s="158"/>
      <c r="B947" s="136" t="s">
        <v>213</v>
      </c>
      <c r="C947" s="94" t="s">
        <v>213</v>
      </c>
      <c r="D947" s="94" t="s">
        <v>263</v>
      </c>
      <c r="E947" s="94" t="s">
        <v>262</v>
      </c>
      <c r="F947" s="94" t="s">
        <v>290</v>
      </c>
      <c r="G947" s="350" t="str">
        <f t="shared" si="143"/>
        <v>3.3.92.39.73</v>
      </c>
      <c r="H947" s="101" t="s">
        <v>450</v>
      </c>
      <c r="I947" s="230" t="str">
        <f t="shared" si="151"/>
        <v>A</v>
      </c>
      <c r="J947" s="273">
        <f t="shared" si="150"/>
        <v>5</v>
      </c>
      <c r="K947" s="474" t="s">
        <v>61</v>
      </c>
      <c r="M947" s="69" t="str">
        <f t="shared" si="144"/>
        <v>3.3.92.39.73</v>
      </c>
      <c r="N947" s="69" t="str">
        <f t="shared" si="145"/>
        <v>33923973</v>
      </c>
      <c r="O947" s="69" t="b">
        <f t="shared" si="146"/>
        <v>1</v>
      </c>
      <c r="P947" s="186" t="str">
        <f t="shared" si="152"/>
        <v>33923973</v>
      </c>
      <c r="R947" s="409" t="str">
        <f t="shared" si="147"/>
        <v>A</v>
      </c>
      <c r="S947" s="44" t="b">
        <f t="shared" si="148"/>
        <v>1</v>
      </c>
      <c r="U947" s="69" t="str">
        <f t="shared" si="149"/>
        <v>3.3.92.39.73 - TRANSPORTE DE SERVIDORES</v>
      </c>
    </row>
    <row r="948" spans="1:21" s="44" customFormat="1" x14ac:dyDescent="0.25">
      <c r="A948" s="158"/>
      <c r="B948" s="136" t="s">
        <v>213</v>
      </c>
      <c r="C948" s="94" t="s">
        <v>213</v>
      </c>
      <c r="D948" s="94" t="s">
        <v>263</v>
      </c>
      <c r="E948" s="94" t="s">
        <v>262</v>
      </c>
      <c r="F948" s="94" t="s">
        <v>291</v>
      </c>
      <c r="G948" s="350" t="str">
        <f t="shared" si="143"/>
        <v>3.3.92.39.74</v>
      </c>
      <c r="H948" s="101" t="s">
        <v>422</v>
      </c>
      <c r="I948" s="230" t="str">
        <f t="shared" si="151"/>
        <v>A</v>
      </c>
      <c r="J948" s="273">
        <f t="shared" si="150"/>
        <v>5</v>
      </c>
      <c r="K948" s="474" t="s">
        <v>61</v>
      </c>
      <c r="M948" s="69" t="str">
        <f t="shared" si="144"/>
        <v>3.3.92.39.74</v>
      </c>
      <c r="N948" s="69" t="str">
        <f t="shared" si="145"/>
        <v>33923974</v>
      </c>
      <c r="O948" s="69" t="b">
        <f t="shared" si="146"/>
        <v>1</v>
      </c>
      <c r="P948" s="186" t="str">
        <f t="shared" si="152"/>
        <v>33923974</v>
      </c>
      <c r="R948" s="409" t="str">
        <f t="shared" si="147"/>
        <v>A</v>
      </c>
      <c r="S948" s="44" t="b">
        <f t="shared" si="148"/>
        <v>1</v>
      </c>
      <c r="U948" s="69" t="str">
        <f t="shared" si="149"/>
        <v>3.3.92.39.74 - FRETES E TRANSPORTES DE ENCOMENDAS</v>
      </c>
    </row>
    <row r="949" spans="1:21" s="44" customFormat="1" x14ac:dyDescent="0.25">
      <c r="A949" s="158"/>
      <c r="B949" s="136" t="s">
        <v>213</v>
      </c>
      <c r="C949" s="94" t="s">
        <v>213</v>
      </c>
      <c r="D949" s="94" t="s">
        <v>263</v>
      </c>
      <c r="E949" s="94" t="s">
        <v>262</v>
      </c>
      <c r="F949" s="94" t="s">
        <v>292</v>
      </c>
      <c r="G949" s="350" t="str">
        <f t="shared" si="143"/>
        <v>3.3.92.39.76</v>
      </c>
      <c r="H949" s="101" t="s">
        <v>451</v>
      </c>
      <c r="I949" s="230" t="str">
        <f t="shared" si="151"/>
        <v>A</v>
      </c>
      <c r="J949" s="273">
        <f t="shared" si="150"/>
        <v>5</v>
      </c>
      <c r="K949" s="474" t="s">
        <v>61</v>
      </c>
      <c r="M949" s="69" t="str">
        <f t="shared" si="144"/>
        <v>3.3.92.39.76</v>
      </c>
      <c r="N949" s="69" t="str">
        <f t="shared" si="145"/>
        <v>33923976</v>
      </c>
      <c r="O949" s="69" t="b">
        <f t="shared" si="146"/>
        <v>1</v>
      </c>
      <c r="P949" s="186" t="str">
        <f t="shared" si="152"/>
        <v>33923976</v>
      </c>
      <c r="R949" s="409" t="str">
        <f t="shared" si="147"/>
        <v>A</v>
      </c>
      <c r="S949" s="44" t="b">
        <f t="shared" si="148"/>
        <v>1</v>
      </c>
      <c r="U949" s="69" t="str">
        <f t="shared" si="149"/>
        <v>3.3.92.39.76 - CLASSIFICAÇÃO DE PRODUTOS</v>
      </c>
    </row>
    <row r="950" spans="1:21" s="44" customFormat="1" x14ac:dyDescent="0.25">
      <c r="A950" s="158"/>
      <c r="B950" s="136" t="s">
        <v>213</v>
      </c>
      <c r="C950" s="94" t="s">
        <v>213</v>
      </c>
      <c r="D950" s="94" t="s">
        <v>263</v>
      </c>
      <c r="E950" s="94" t="s">
        <v>262</v>
      </c>
      <c r="F950" s="94" t="s">
        <v>293</v>
      </c>
      <c r="G950" s="368" t="str">
        <f t="shared" si="143"/>
        <v>3.3.92.39.77</v>
      </c>
      <c r="H950" s="99" t="s">
        <v>699</v>
      </c>
      <c r="I950" s="207" t="str">
        <f t="shared" si="151"/>
        <v>A</v>
      </c>
      <c r="J950" s="273">
        <f t="shared" si="150"/>
        <v>5</v>
      </c>
      <c r="K950" s="474" t="s">
        <v>61</v>
      </c>
      <c r="M950" s="69" t="str">
        <f t="shared" si="144"/>
        <v>3.3.92.39.77</v>
      </c>
      <c r="N950" s="69" t="str">
        <f t="shared" si="145"/>
        <v>33923977</v>
      </c>
      <c r="O950" s="69" t="b">
        <f t="shared" si="146"/>
        <v>1</v>
      </c>
      <c r="P950" s="186" t="str">
        <f t="shared" si="152"/>
        <v>33923977</v>
      </c>
      <c r="R950" s="409" t="str">
        <f t="shared" si="147"/>
        <v>A</v>
      </c>
      <c r="S950" s="44" t="b">
        <f t="shared" si="148"/>
        <v>1</v>
      </c>
      <c r="U950" s="69" t="str">
        <f t="shared" si="149"/>
        <v>3.3.92.39.77 - VIGILÂNCIA OSTENSIVA/MONITORADA</v>
      </c>
    </row>
    <row r="951" spans="1:21" s="44" customFormat="1" x14ac:dyDescent="0.25">
      <c r="A951" s="158"/>
      <c r="B951" s="136" t="s">
        <v>213</v>
      </c>
      <c r="C951" s="94" t="s">
        <v>213</v>
      </c>
      <c r="D951" s="94" t="s">
        <v>263</v>
      </c>
      <c r="E951" s="94" t="s">
        <v>262</v>
      </c>
      <c r="F951" s="94" t="s">
        <v>294</v>
      </c>
      <c r="G951" s="368" t="str">
        <f t="shared" si="143"/>
        <v>3.3.92.39.78</v>
      </c>
      <c r="H951" s="99" t="s">
        <v>700</v>
      </c>
      <c r="I951" s="207" t="str">
        <f t="shared" si="151"/>
        <v>A</v>
      </c>
      <c r="J951" s="273">
        <f t="shared" si="150"/>
        <v>5</v>
      </c>
      <c r="K951" s="474" t="s">
        <v>61</v>
      </c>
      <c r="M951" s="69" t="str">
        <f t="shared" si="144"/>
        <v>3.3.92.39.78</v>
      </c>
      <c r="N951" s="69" t="str">
        <f t="shared" si="145"/>
        <v>33923978</v>
      </c>
      <c r="O951" s="69" t="b">
        <f t="shared" si="146"/>
        <v>1</v>
      </c>
      <c r="P951" s="186" t="str">
        <f t="shared" si="152"/>
        <v>33923978</v>
      </c>
      <c r="R951" s="409" t="str">
        <f t="shared" si="147"/>
        <v>A</v>
      </c>
      <c r="S951" s="44" t="b">
        <f t="shared" si="148"/>
        <v>1</v>
      </c>
      <c r="U951" s="69" t="str">
        <f t="shared" si="149"/>
        <v>3.3.92.39.78 - LIMPEZA E CONSERVAÇÃO</v>
      </c>
    </row>
    <row r="952" spans="1:21" s="44" customFormat="1" x14ac:dyDescent="0.25">
      <c r="A952" s="158"/>
      <c r="B952" s="136" t="s">
        <v>213</v>
      </c>
      <c r="C952" s="94" t="s">
        <v>213</v>
      </c>
      <c r="D952" s="94" t="s">
        <v>263</v>
      </c>
      <c r="E952" s="94" t="s">
        <v>262</v>
      </c>
      <c r="F952" s="94" t="s">
        <v>295</v>
      </c>
      <c r="G952" s="350" t="str">
        <f t="shared" si="143"/>
        <v>3.3.92.39.79</v>
      </c>
      <c r="H952" s="101" t="s">
        <v>418</v>
      </c>
      <c r="I952" s="230" t="str">
        <f t="shared" si="151"/>
        <v>A</v>
      </c>
      <c r="J952" s="273">
        <f t="shared" si="150"/>
        <v>5</v>
      </c>
      <c r="K952" s="474" t="s">
        <v>61</v>
      </c>
      <c r="M952" s="69" t="str">
        <f t="shared" si="144"/>
        <v>3.3.92.39.79</v>
      </c>
      <c r="N952" s="69" t="str">
        <f t="shared" si="145"/>
        <v>33923979</v>
      </c>
      <c r="O952" s="69" t="b">
        <f t="shared" si="146"/>
        <v>1</v>
      </c>
      <c r="P952" s="186" t="str">
        <f t="shared" si="152"/>
        <v>33923979</v>
      </c>
      <c r="R952" s="409" t="str">
        <f t="shared" si="147"/>
        <v>A</v>
      </c>
      <c r="S952" s="44" t="b">
        <f t="shared" si="148"/>
        <v>1</v>
      </c>
      <c r="U952" s="69" t="str">
        <f t="shared" si="149"/>
        <v>3.3.92.39.79 - SERVIÇO DE APOIO ADMINISTRATIVO, TÉCNICO E OPERACIONAL</v>
      </c>
    </row>
    <row r="953" spans="1:21" s="44" customFormat="1" x14ac:dyDescent="0.25">
      <c r="A953" s="158"/>
      <c r="B953" s="136" t="s">
        <v>213</v>
      </c>
      <c r="C953" s="94" t="s">
        <v>213</v>
      </c>
      <c r="D953" s="94" t="s">
        <v>263</v>
      </c>
      <c r="E953" s="94" t="s">
        <v>262</v>
      </c>
      <c r="F953" s="94" t="s">
        <v>296</v>
      </c>
      <c r="G953" s="350" t="str">
        <f t="shared" si="143"/>
        <v>3.3.92.39.80</v>
      </c>
      <c r="H953" s="101" t="s">
        <v>452</v>
      </c>
      <c r="I953" s="230" t="str">
        <f t="shared" si="151"/>
        <v>A</v>
      </c>
      <c r="J953" s="273">
        <f t="shared" si="150"/>
        <v>5</v>
      </c>
      <c r="K953" s="474" t="s">
        <v>61</v>
      </c>
      <c r="M953" s="69" t="str">
        <f t="shared" si="144"/>
        <v>3.3.92.39.80</v>
      </c>
      <c r="N953" s="69" t="str">
        <f t="shared" si="145"/>
        <v>33923980</v>
      </c>
      <c r="O953" s="69" t="b">
        <f t="shared" si="146"/>
        <v>1</v>
      </c>
      <c r="P953" s="186" t="str">
        <f t="shared" si="152"/>
        <v>33923980</v>
      </c>
      <c r="R953" s="409" t="str">
        <f t="shared" si="147"/>
        <v>A</v>
      </c>
      <c r="S953" s="44" t="b">
        <f t="shared" si="148"/>
        <v>1</v>
      </c>
      <c r="U953" s="69" t="str">
        <f t="shared" si="149"/>
        <v>3.3.92.39.80 - HOSPEDAGENS</v>
      </c>
    </row>
    <row r="954" spans="1:21" s="44" customFormat="1" x14ac:dyDescent="0.25">
      <c r="A954" s="158"/>
      <c r="B954" s="136" t="s">
        <v>213</v>
      </c>
      <c r="C954" s="94" t="s">
        <v>213</v>
      </c>
      <c r="D954" s="94" t="s">
        <v>263</v>
      </c>
      <c r="E954" s="94" t="s">
        <v>262</v>
      </c>
      <c r="F954" s="94" t="s">
        <v>297</v>
      </c>
      <c r="G954" s="350" t="str">
        <f t="shared" si="143"/>
        <v>3.3.92.39.81</v>
      </c>
      <c r="H954" s="101" t="s">
        <v>453</v>
      </c>
      <c r="I954" s="230" t="str">
        <f t="shared" si="151"/>
        <v>A</v>
      </c>
      <c r="J954" s="273">
        <f t="shared" si="150"/>
        <v>5</v>
      </c>
      <c r="K954" s="474" t="s">
        <v>61</v>
      </c>
      <c r="M954" s="69" t="str">
        <f t="shared" si="144"/>
        <v>3.3.92.39.81</v>
      </c>
      <c r="N954" s="69" t="str">
        <f t="shared" si="145"/>
        <v>33923981</v>
      </c>
      <c r="O954" s="69" t="b">
        <f t="shared" si="146"/>
        <v>1</v>
      </c>
      <c r="P954" s="186" t="str">
        <f t="shared" si="152"/>
        <v>33923981</v>
      </c>
      <c r="R954" s="409" t="str">
        <f t="shared" si="147"/>
        <v>A</v>
      </c>
      <c r="S954" s="44" t="b">
        <f t="shared" si="148"/>
        <v>1</v>
      </c>
      <c r="U954" s="69" t="str">
        <f t="shared" si="149"/>
        <v>3.3.92.39.81 - SERVIÇOS BANCÁRIOS</v>
      </c>
    </row>
    <row r="955" spans="1:21" s="44" customFormat="1" x14ac:dyDescent="0.25">
      <c r="A955" s="158"/>
      <c r="B955" s="136" t="s">
        <v>213</v>
      </c>
      <c r="C955" s="94" t="s">
        <v>213</v>
      </c>
      <c r="D955" s="94" t="s">
        <v>263</v>
      </c>
      <c r="E955" s="94" t="s">
        <v>262</v>
      </c>
      <c r="F955" s="94" t="s">
        <v>298</v>
      </c>
      <c r="G955" s="350" t="str">
        <f t="shared" si="143"/>
        <v>3.3.92.39.83</v>
      </c>
      <c r="H955" s="101" t="s">
        <v>454</v>
      </c>
      <c r="I955" s="230" t="str">
        <f t="shared" si="151"/>
        <v>A</v>
      </c>
      <c r="J955" s="273">
        <f t="shared" si="150"/>
        <v>5</v>
      </c>
      <c r="K955" s="474" t="s">
        <v>61</v>
      </c>
      <c r="M955" s="69" t="str">
        <f t="shared" si="144"/>
        <v>3.3.92.39.83</v>
      </c>
      <c r="N955" s="69" t="str">
        <f t="shared" si="145"/>
        <v>33923983</v>
      </c>
      <c r="O955" s="69" t="b">
        <f t="shared" si="146"/>
        <v>1</v>
      </c>
      <c r="P955" s="186" t="str">
        <f t="shared" si="152"/>
        <v>33923983</v>
      </c>
      <c r="R955" s="409" t="str">
        <f t="shared" si="147"/>
        <v>A</v>
      </c>
      <c r="S955" s="44" t="b">
        <f t="shared" si="148"/>
        <v>1</v>
      </c>
      <c r="U955" s="69" t="str">
        <f t="shared" si="149"/>
        <v>3.3.92.39.83 - SERVIÇOS DE CÓPIAS E REPRODUÇÃO DE DOCUMENTOS</v>
      </c>
    </row>
    <row r="956" spans="1:21" s="44" customFormat="1" x14ac:dyDescent="0.25">
      <c r="A956" s="158"/>
      <c r="B956" s="136" t="s">
        <v>213</v>
      </c>
      <c r="C956" s="94" t="s">
        <v>213</v>
      </c>
      <c r="D956" s="94" t="s">
        <v>263</v>
      </c>
      <c r="E956" s="94" t="s">
        <v>262</v>
      </c>
      <c r="F956" s="94" t="s">
        <v>299</v>
      </c>
      <c r="G956" s="350" t="str">
        <f t="shared" si="143"/>
        <v>3.3.92.39.85</v>
      </c>
      <c r="H956" s="101" t="s">
        <v>455</v>
      </c>
      <c r="I956" s="230" t="str">
        <f t="shared" si="151"/>
        <v>A</v>
      </c>
      <c r="J956" s="273">
        <f t="shared" si="150"/>
        <v>5</v>
      </c>
      <c r="K956" s="474" t="s">
        <v>61</v>
      </c>
      <c r="M956" s="69" t="str">
        <f t="shared" si="144"/>
        <v>3.3.92.39.85</v>
      </c>
      <c r="N956" s="69" t="str">
        <f t="shared" si="145"/>
        <v>33923985</v>
      </c>
      <c r="O956" s="69" t="b">
        <f t="shared" si="146"/>
        <v>1</v>
      </c>
      <c r="P956" s="186" t="str">
        <f t="shared" si="152"/>
        <v>33923985</v>
      </c>
      <c r="R956" s="409" t="str">
        <f t="shared" si="147"/>
        <v>A</v>
      </c>
      <c r="S956" s="44" t="b">
        <f t="shared" si="148"/>
        <v>1</v>
      </c>
      <c r="U956" s="69" t="str">
        <f t="shared" si="149"/>
        <v>3.3.92.39.85 - SERVIÇOS EM ITENS REPARÁVEIS DE AVIAÇÃO</v>
      </c>
    </row>
    <row r="957" spans="1:21" s="44" customFormat="1" x14ac:dyDescent="0.25">
      <c r="A957" s="158"/>
      <c r="B957" s="136" t="s">
        <v>213</v>
      </c>
      <c r="C957" s="94" t="s">
        <v>213</v>
      </c>
      <c r="D957" s="94" t="s">
        <v>263</v>
      </c>
      <c r="E957" s="94" t="s">
        <v>262</v>
      </c>
      <c r="F957" s="94" t="s">
        <v>300</v>
      </c>
      <c r="G957" s="350" t="str">
        <f t="shared" si="143"/>
        <v>3.3.92.39.87</v>
      </c>
      <c r="H957" s="101" t="s">
        <v>456</v>
      </c>
      <c r="I957" s="230" t="str">
        <f t="shared" si="151"/>
        <v>A</v>
      </c>
      <c r="J957" s="273">
        <f t="shared" si="150"/>
        <v>5</v>
      </c>
      <c r="K957" s="474" t="s">
        <v>61</v>
      </c>
      <c r="M957" s="69" t="str">
        <f t="shared" si="144"/>
        <v>3.3.92.39.87</v>
      </c>
      <c r="N957" s="69" t="str">
        <f t="shared" si="145"/>
        <v>33923987</v>
      </c>
      <c r="O957" s="69" t="b">
        <f t="shared" si="146"/>
        <v>1</v>
      </c>
      <c r="P957" s="186" t="str">
        <f t="shared" si="152"/>
        <v>33923987</v>
      </c>
      <c r="R957" s="409" t="str">
        <f t="shared" si="147"/>
        <v>A</v>
      </c>
      <c r="S957" s="44" t="b">
        <f t="shared" si="148"/>
        <v>1</v>
      </c>
      <c r="U957" s="69" t="str">
        <f t="shared" si="149"/>
        <v>3.3.92.39.87 - SERVIÇOS RELACIONADOS À INDUSTRIALIZAÇÃO AEROESPACIAL</v>
      </c>
    </row>
    <row r="958" spans="1:21" s="44" customFormat="1" x14ac:dyDescent="0.25">
      <c r="A958" s="158"/>
      <c r="B958" s="136" t="s">
        <v>213</v>
      </c>
      <c r="C958" s="94" t="s">
        <v>213</v>
      </c>
      <c r="D958" s="94" t="s">
        <v>263</v>
      </c>
      <c r="E958" s="94" t="s">
        <v>262</v>
      </c>
      <c r="F958" s="94" t="s">
        <v>301</v>
      </c>
      <c r="G958" s="350" t="str">
        <f t="shared" si="143"/>
        <v>3.3.92.39.89</v>
      </c>
      <c r="H958" s="101" t="s">
        <v>457</v>
      </c>
      <c r="I958" s="230" t="str">
        <f t="shared" si="151"/>
        <v>A</v>
      </c>
      <c r="J958" s="273">
        <f t="shared" si="150"/>
        <v>5</v>
      </c>
      <c r="K958" s="474" t="s">
        <v>61</v>
      </c>
      <c r="M958" s="69" t="str">
        <f t="shared" si="144"/>
        <v>3.3.92.39.89</v>
      </c>
      <c r="N958" s="69" t="str">
        <f t="shared" si="145"/>
        <v>33923989</v>
      </c>
      <c r="O958" s="69" t="b">
        <f t="shared" si="146"/>
        <v>1</v>
      </c>
      <c r="P958" s="186" t="str">
        <f t="shared" si="152"/>
        <v>33923989</v>
      </c>
      <c r="R958" s="409" t="str">
        <f t="shared" si="147"/>
        <v>A</v>
      </c>
      <c r="S958" s="44" t="b">
        <f t="shared" si="148"/>
        <v>1</v>
      </c>
      <c r="U958" s="69" t="str">
        <f t="shared" si="149"/>
        <v>3.3.92.39.89 - MANUTENÇÃO DE REPARTIÇÕES – SERVIÇO EXTERIOR</v>
      </c>
    </row>
    <row r="959" spans="1:21" s="44" customFormat="1" x14ac:dyDescent="0.25">
      <c r="A959" s="158"/>
      <c r="B959" s="136" t="s">
        <v>213</v>
      </c>
      <c r="C959" s="94" t="s">
        <v>213</v>
      </c>
      <c r="D959" s="94" t="s">
        <v>263</v>
      </c>
      <c r="E959" s="94" t="s">
        <v>262</v>
      </c>
      <c r="F959" s="94" t="s">
        <v>214</v>
      </c>
      <c r="G959" s="368" t="str">
        <f t="shared" si="143"/>
        <v>3.3.92.39.90</v>
      </c>
      <c r="H959" s="99" t="s">
        <v>701</v>
      </c>
      <c r="I959" s="207" t="str">
        <f t="shared" si="151"/>
        <v>A</v>
      </c>
      <c r="J959" s="273">
        <f t="shared" si="150"/>
        <v>5</v>
      </c>
      <c r="K959" s="474" t="s">
        <v>61</v>
      </c>
      <c r="M959" s="69" t="str">
        <f t="shared" si="144"/>
        <v>3.3.92.39.90</v>
      </c>
      <c r="N959" s="69" t="str">
        <f t="shared" si="145"/>
        <v>33923990</v>
      </c>
      <c r="O959" s="69" t="b">
        <f t="shared" si="146"/>
        <v>1</v>
      </c>
      <c r="P959" s="186" t="str">
        <f t="shared" si="152"/>
        <v>33923990</v>
      </c>
      <c r="R959" s="409" t="str">
        <f t="shared" si="147"/>
        <v>A</v>
      </c>
      <c r="S959" s="44" t="b">
        <f t="shared" si="148"/>
        <v>1</v>
      </c>
      <c r="U959" s="69" t="str">
        <f t="shared" si="149"/>
        <v>3.3.92.39.90 - SERVIÇOS DE PUBLICIDADE</v>
      </c>
    </row>
    <row r="960" spans="1:21" s="44" customFormat="1" x14ac:dyDescent="0.25">
      <c r="A960" s="158"/>
      <c r="B960" s="136" t="s">
        <v>213</v>
      </c>
      <c r="C960" s="94" t="s">
        <v>213</v>
      </c>
      <c r="D960" s="94" t="s">
        <v>263</v>
      </c>
      <c r="E960" s="94" t="s">
        <v>262</v>
      </c>
      <c r="F960" s="94" t="s">
        <v>270</v>
      </c>
      <c r="G960" s="368" t="str">
        <f t="shared" si="143"/>
        <v>3.3.92.39.99</v>
      </c>
      <c r="H960" s="100" t="s">
        <v>674</v>
      </c>
      <c r="I960" s="227" t="str">
        <f t="shared" si="151"/>
        <v>A</v>
      </c>
      <c r="J960" s="295">
        <f t="shared" si="150"/>
        <v>5</v>
      </c>
      <c r="K960" s="474" t="s">
        <v>61</v>
      </c>
      <c r="M960" s="69" t="str">
        <f t="shared" si="144"/>
        <v>3.3.92.39.99</v>
      </c>
      <c r="N960" s="69" t="str">
        <f t="shared" si="145"/>
        <v>33923999</v>
      </c>
      <c r="O960" s="69" t="b">
        <f t="shared" si="146"/>
        <v>1</v>
      </c>
      <c r="P960" s="186" t="str">
        <f t="shared" si="152"/>
        <v>33923999</v>
      </c>
      <c r="R960" s="409" t="str">
        <f t="shared" si="147"/>
        <v>A</v>
      </c>
      <c r="S960" s="44" t="b">
        <f t="shared" si="148"/>
        <v>1</v>
      </c>
      <c r="U960" s="69" t="str">
        <f t="shared" si="149"/>
        <v>3.3.92.39.99 - OUTROS SERVIÇOS DE TERCEIROS-PESSOA JURÍDICA</v>
      </c>
    </row>
    <row r="961" spans="1:21" s="52" customFormat="1" x14ac:dyDescent="0.25">
      <c r="A961" s="158"/>
      <c r="B961" s="139" t="s">
        <v>213</v>
      </c>
      <c r="C961" s="115" t="s">
        <v>213</v>
      </c>
      <c r="D961" s="115" t="s">
        <v>263</v>
      </c>
      <c r="E961" s="115" t="s">
        <v>231</v>
      </c>
      <c r="F961" s="115" t="s">
        <v>264</v>
      </c>
      <c r="G961" s="372" t="str">
        <f t="shared" si="143"/>
        <v>3.3.92.40.00</v>
      </c>
      <c r="H961" s="93" t="s">
        <v>183</v>
      </c>
      <c r="I961" s="125" t="str">
        <f t="shared" si="151"/>
        <v>S</v>
      </c>
      <c r="J961" s="272">
        <f t="shared" si="150"/>
        <v>4</v>
      </c>
      <c r="K961" s="479" t="s">
        <v>265</v>
      </c>
      <c r="M961" s="69" t="str">
        <f t="shared" si="144"/>
        <v>3.3.92.40.00</v>
      </c>
      <c r="N961" s="69" t="str">
        <f t="shared" si="145"/>
        <v>33924000</v>
      </c>
      <c r="O961" s="69" t="b">
        <f t="shared" si="146"/>
        <v>1</v>
      </c>
      <c r="P961" s="186" t="str">
        <f t="shared" si="152"/>
        <v>33924000</v>
      </c>
      <c r="R961" s="409" t="str">
        <f t="shared" si="147"/>
        <v>S</v>
      </c>
      <c r="S961" s="52" t="b">
        <f t="shared" si="148"/>
        <v>1</v>
      </c>
      <c r="U961" s="69" t="str">
        <f t="shared" si="149"/>
        <v>3.3.92.40.00 - SERVIÇOS DE TECNOLOGIA DA INFORMAÇÃO E COMUNICAÇÃO - PJ</v>
      </c>
    </row>
    <row r="962" spans="1:21" s="52" customFormat="1" x14ac:dyDescent="0.25">
      <c r="A962" s="158"/>
      <c r="B962" s="136" t="s">
        <v>213</v>
      </c>
      <c r="C962" s="94" t="s">
        <v>213</v>
      </c>
      <c r="D962" s="94" t="s">
        <v>263</v>
      </c>
      <c r="E962" s="94" t="s">
        <v>231</v>
      </c>
      <c r="F962" s="94" t="s">
        <v>251</v>
      </c>
      <c r="G962" s="368" t="str">
        <f t="shared" si="143"/>
        <v>3.3.92.40.01</v>
      </c>
      <c r="H962" s="99" t="s">
        <v>702</v>
      </c>
      <c r="I962" s="207" t="str">
        <f t="shared" si="151"/>
        <v>A</v>
      </c>
      <c r="J962" s="273">
        <f t="shared" si="150"/>
        <v>5</v>
      </c>
      <c r="K962" s="474" t="s">
        <v>61</v>
      </c>
      <c r="M962" s="69" t="str">
        <f t="shared" si="144"/>
        <v>3.3.92.40.01</v>
      </c>
      <c r="N962" s="69" t="str">
        <f t="shared" si="145"/>
        <v>33924001</v>
      </c>
      <c r="O962" s="69" t="b">
        <f t="shared" si="146"/>
        <v>1</v>
      </c>
      <c r="P962" s="186" t="str">
        <f t="shared" si="152"/>
        <v>33924001</v>
      </c>
      <c r="R962" s="409" t="str">
        <f t="shared" si="147"/>
        <v>A</v>
      </c>
      <c r="S962" s="52" t="b">
        <f t="shared" si="148"/>
        <v>1</v>
      </c>
      <c r="U962" s="69" t="str">
        <f t="shared" si="149"/>
        <v>3.3.92.40.01 - LOCAÇÃO DE EQUIPAMENTOS DE TIC - ATIVOS DE REDE</v>
      </c>
    </row>
    <row r="963" spans="1:21" s="52" customFormat="1" x14ac:dyDescent="0.25">
      <c r="A963" s="158"/>
      <c r="B963" s="136" t="s">
        <v>213</v>
      </c>
      <c r="C963" s="94" t="s">
        <v>213</v>
      </c>
      <c r="D963" s="94" t="s">
        <v>263</v>
      </c>
      <c r="E963" s="94" t="s">
        <v>231</v>
      </c>
      <c r="F963" s="94" t="s">
        <v>217</v>
      </c>
      <c r="G963" s="368" t="str">
        <f t="shared" si="143"/>
        <v>3.3.92.40.03</v>
      </c>
      <c r="H963" s="99" t="s">
        <v>458</v>
      </c>
      <c r="I963" s="207" t="str">
        <f t="shared" si="151"/>
        <v>A</v>
      </c>
      <c r="J963" s="273">
        <f t="shared" si="150"/>
        <v>5</v>
      </c>
      <c r="K963" s="474" t="s">
        <v>61</v>
      </c>
      <c r="M963" s="69" t="str">
        <f t="shared" si="144"/>
        <v>3.3.92.40.03</v>
      </c>
      <c r="N963" s="69" t="str">
        <f t="shared" si="145"/>
        <v>33924003</v>
      </c>
      <c r="O963" s="69" t="b">
        <f t="shared" si="146"/>
        <v>1</v>
      </c>
      <c r="P963" s="186" t="str">
        <f t="shared" si="152"/>
        <v>33924003</v>
      </c>
      <c r="R963" s="409" t="str">
        <f t="shared" si="147"/>
        <v>A</v>
      </c>
      <c r="S963" s="52" t="b">
        <f t="shared" si="148"/>
        <v>1</v>
      </c>
      <c r="U963" s="69" t="str">
        <f t="shared" si="149"/>
        <v>3.3.92.40.03 - DESENVOLVIMENTO DE SOFTWARE</v>
      </c>
    </row>
    <row r="964" spans="1:21" s="52" customFormat="1" x14ac:dyDescent="0.25">
      <c r="A964" s="158"/>
      <c r="B964" s="136" t="s">
        <v>213</v>
      </c>
      <c r="C964" s="94" t="s">
        <v>213</v>
      </c>
      <c r="D964" s="94" t="s">
        <v>263</v>
      </c>
      <c r="E964" s="94" t="s">
        <v>231</v>
      </c>
      <c r="F964" s="94" t="s">
        <v>218</v>
      </c>
      <c r="G964" s="368" t="str">
        <f t="shared" si="143"/>
        <v>3.3.92.40.04</v>
      </c>
      <c r="H964" s="99" t="s">
        <v>459</v>
      </c>
      <c r="I964" s="207" t="str">
        <f t="shared" si="151"/>
        <v>A</v>
      </c>
      <c r="J964" s="273">
        <f t="shared" si="150"/>
        <v>5</v>
      </c>
      <c r="K964" s="474" t="s">
        <v>61</v>
      </c>
      <c r="M964" s="69" t="str">
        <f t="shared" si="144"/>
        <v>3.3.92.40.04</v>
      </c>
      <c r="N964" s="69" t="str">
        <f t="shared" si="145"/>
        <v>33924004</v>
      </c>
      <c r="O964" s="69" t="b">
        <f t="shared" si="146"/>
        <v>1</v>
      </c>
      <c r="P964" s="186" t="str">
        <f t="shared" si="152"/>
        <v>33924004</v>
      </c>
      <c r="R964" s="409" t="str">
        <f t="shared" si="147"/>
        <v>A</v>
      </c>
      <c r="S964" s="52" t="b">
        <f t="shared" si="148"/>
        <v>1</v>
      </c>
      <c r="U964" s="69" t="str">
        <f t="shared" si="149"/>
        <v>3.3.92.40.04 - MANUTENÇÃO DE SOFTWARE</v>
      </c>
    </row>
    <row r="965" spans="1:21" s="52" customFormat="1" x14ac:dyDescent="0.25">
      <c r="A965" s="158"/>
      <c r="B965" s="136" t="s">
        <v>213</v>
      </c>
      <c r="C965" s="94" t="s">
        <v>213</v>
      </c>
      <c r="D965" s="94" t="s">
        <v>263</v>
      </c>
      <c r="E965" s="94" t="s">
        <v>231</v>
      </c>
      <c r="F965" s="94" t="s">
        <v>219</v>
      </c>
      <c r="G965" s="368" t="str">
        <f t="shared" si="143"/>
        <v>3.3.92.40.05</v>
      </c>
      <c r="H965" s="99" t="s">
        <v>460</v>
      </c>
      <c r="I965" s="207" t="str">
        <f t="shared" si="151"/>
        <v>A</v>
      </c>
      <c r="J965" s="273">
        <f t="shared" si="150"/>
        <v>5</v>
      </c>
      <c r="K965" s="474" t="s">
        <v>61</v>
      </c>
      <c r="M965" s="69" t="str">
        <f t="shared" si="144"/>
        <v>3.3.92.40.05</v>
      </c>
      <c r="N965" s="69" t="str">
        <f t="shared" si="145"/>
        <v>33924005</v>
      </c>
      <c r="O965" s="69" t="b">
        <f t="shared" si="146"/>
        <v>1</v>
      </c>
      <c r="P965" s="186" t="str">
        <f t="shared" si="152"/>
        <v>33924005</v>
      </c>
      <c r="R965" s="409" t="str">
        <f t="shared" si="147"/>
        <v>A</v>
      </c>
      <c r="S965" s="52" t="b">
        <f t="shared" si="148"/>
        <v>1</v>
      </c>
      <c r="U965" s="69" t="str">
        <f t="shared" si="149"/>
        <v>3.3.92.40.05 - HOSPEDAGENS DE SISTEMAS</v>
      </c>
    </row>
    <row r="966" spans="1:21" s="52" customFormat="1" x14ac:dyDescent="0.25">
      <c r="A966" s="158"/>
      <c r="B966" s="136" t="s">
        <v>213</v>
      </c>
      <c r="C966" s="94" t="s">
        <v>213</v>
      </c>
      <c r="D966" s="94" t="s">
        <v>263</v>
      </c>
      <c r="E966" s="94" t="s">
        <v>231</v>
      </c>
      <c r="F966" s="94" t="s">
        <v>220</v>
      </c>
      <c r="G966" s="368" t="str">
        <f t="shared" si="143"/>
        <v>3.3.92.40.06</v>
      </c>
      <c r="H966" s="99" t="s">
        <v>703</v>
      </c>
      <c r="I966" s="207" t="str">
        <f t="shared" si="151"/>
        <v>A</v>
      </c>
      <c r="J966" s="273">
        <f t="shared" si="150"/>
        <v>5</v>
      </c>
      <c r="K966" s="474" t="s">
        <v>61</v>
      </c>
      <c r="M966" s="69" t="str">
        <f t="shared" si="144"/>
        <v>3.3.92.40.06</v>
      </c>
      <c r="N966" s="69" t="str">
        <f t="shared" si="145"/>
        <v>33924006</v>
      </c>
      <c r="O966" s="69" t="b">
        <f t="shared" si="146"/>
        <v>1</v>
      </c>
      <c r="P966" s="186" t="str">
        <f t="shared" si="152"/>
        <v>33924006</v>
      </c>
      <c r="R966" s="409" t="str">
        <f t="shared" si="147"/>
        <v>A</v>
      </c>
      <c r="S966" s="52" t="b">
        <f t="shared" si="148"/>
        <v>1</v>
      </c>
      <c r="U966" s="69" t="str">
        <f t="shared" si="149"/>
        <v>3.3.92.40.06 - LOCAÇÃO DE SOFTWARE</v>
      </c>
    </row>
    <row r="967" spans="1:21" s="52" customFormat="1" x14ac:dyDescent="0.25">
      <c r="A967" s="158"/>
      <c r="B967" s="136" t="s">
        <v>213</v>
      </c>
      <c r="C967" s="94" t="s">
        <v>213</v>
      </c>
      <c r="D967" s="94" t="s">
        <v>263</v>
      </c>
      <c r="E967" s="94" t="s">
        <v>231</v>
      </c>
      <c r="F967" s="94" t="s">
        <v>221</v>
      </c>
      <c r="G967" s="368" t="str">
        <f t="shared" si="143"/>
        <v>3.3.92.40.07</v>
      </c>
      <c r="H967" s="99" t="s">
        <v>461</v>
      </c>
      <c r="I967" s="207" t="str">
        <f t="shared" si="151"/>
        <v>A</v>
      </c>
      <c r="J967" s="273">
        <f t="shared" si="150"/>
        <v>5</v>
      </c>
      <c r="K967" s="474" t="s">
        <v>61</v>
      </c>
      <c r="M967" s="69" t="str">
        <f t="shared" si="144"/>
        <v>3.3.92.40.07</v>
      </c>
      <c r="N967" s="69" t="str">
        <f t="shared" si="145"/>
        <v>33924007</v>
      </c>
      <c r="O967" s="69" t="b">
        <f t="shared" si="146"/>
        <v>1</v>
      </c>
      <c r="P967" s="186" t="str">
        <f t="shared" si="152"/>
        <v>33924007</v>
      </c>
      <c r="R967" s="409" t="str">
        <f t="shared" si="147"/>
        <v>A</v>
      </c>
      <c r="S967" s="52" t="b">
        <f t="shared" si="148"/>
        <v>1</v>
      </c>
      <c r="U967" s="69" t="str">
        <f t="shared" si="149"/>
        <v>3.3.92.40.07 - COMUNICAÇÃO DE DADOS</v>
      </c>
    </row>
    <row r="968" spans="1:21" s="52" customFormat="1" x14ac:dyDescent="0.25">
      <c r="A968" s="158"/>
      <c r="B968" s="136" t="s">
        <v>213</v>
      </c>
      <c r="C968" s="94" t="s">
        <v>213</v>
      </c>
      <c r="D968" s="94" t="s">
        <v>263</v>
      </c>
      <c r="E968" s="94" t="s">
        <v>231</v>
      </c>
      <c r="F968" s="94" t="s">
        <v>222</v>
      </c>
      <c r="G968" s="368" t="str">
        <f t="shared" si="143"/>
        <v>3.3.92.40.08</v>
      </c>
      <c r="H968" s="99" t="s">
        <v>462</v>
      </c>
      <c r="I968" s="207" t="str">
        <f t="shared" si="151"/>
        <v>A</v>
      </c>
      <c r="J968" s="273">
        <f t="shared" si="150"/>
        <v>5</v>
      </c>
      <c r="K968" s="474" t="s">
        <v>61</v>
      </c>
      <c r="M968" s="69" t="str">
        <f t="shared" si="144"/>
        <v>3.3.92.40.08</v>
      </c>
      <c r="N968" s="69" t="str">
        <f t="shared" si="145"/>
        <v>33924008</v>
      </c>
      <c r="O968" s="69" t="b">
        <f t="shared" si="146"/>
        <v>1</v>
      </c>
      <c r="P968" s="186" t="str">
        <f t="shared" si="152"/>
        <v>33924008</v>
      </c>
      <c r="R968" s="409" t="str">
        <f t="shared" si="147"/>
        <v>A</v>
      </c>
      <c r="S968" s="52" t="b">
        <f t="shared" si="148"/>
        <v>1</v>
      </c>
      <c r="U968" s="69" t="str">
        <f t="shared" si="149"/>
        <v>3.3.92.40.08 - SUPORTE A USUÁRIOS DE TIC</v>
      </c>
    </row>
    <row r="969" spans="1:21" s="52" customFormat="1" x14ac:dyDescent="0.25">
      <c r="A969" s="158"/>
      <c r="B969" s="136" t="s">
        <v>213</v>
      </c>
      <c r="C969" s="94" t="s">
        <v>213</v>
      </c>
      <c r="D969" s="94" t="s">
        <v>263</v>
      </c>
      <c r="E969" s="94" t="s">
        <v>231</v>
      </c>
      <c r="F969" s="94" t="s">
        <v>252</v>
      </c>
      <c r="G969" s="368" t="str">
        <f t="shared" si="143"/>
        <v>3.3.92.40.09</v>
      </c>
      <c r="H969" s="99" t="s">
        <v>463</v>
      </c>
      <c r="I969" s="207" t="str">
        <f t="shared" si="151"/>
        <v>A</v>
      </c>
      <c r="J969" s="273">
        <f t="shared" si="150"/>
        <v>5</v>
      </c>
      <c r="K969" s="474" t="s">
        <v>61</v>
      </c>
      <c r="M969" s="69" t="str">
        <f t="shared" si="144"/>
        <v>3.3.92.40.09</v>
      </c>
      <c r="N969" s="69" t="str">
        <f t="shared" si="145"/>
        <v>33924009</v>
      </c>
      <c r="O969" s="69" t="b">
        <f t="shared" si="146"/>
        <v>1</v>
      </c>
      <c r="P969" s="186" t="str">
        <f t="shared" si="152"/>
        <v>33924009</v>
      </c>
      <c r="R969" s="409" t="str">
        <f t="shared" si="147"/>
        <v>A</v>
      </c>
      <c r="S969" s="52" t="b">
        <f t="shared" si="148"/>
        <v>1</v>
      </c>
      <c r="U969" s="69" t="str">
        <f t="shared" si="149"/>
        <v>3.3.92.40.09 - SUPORTE DE INFRAESTRUTURA DE TIC</v>
      </c>
    </row>
    <row r="970" spans="1:21" s="52" customFormat="1" x14ac:dyDescent="0.25">
      <c r="A970" s="158"/>
      <c r="B970" s="136" t="s">
        <v>213</v>
      </c>
      <c r="C970" s="94" t="s">
        <v>213</v>
      </c>
      <c r="D970" s="94" t="s">
        <v>263</v>
      </c>
      <c r="E970" s="94" t="s">
        <v>231</v>
      </c>
      <c r="F970" s="94" t="s">
        <v>261</v>
      </c>
      <c r="G970" s="368" t="str">
        <f t="shared" si="143"/>
        <v>3.3.92.40.10</v>
      </c>
      <c r="H970" s="99" t="s">
        <v>464</v>
      </c>
      <c r="I970" s="207" t="str">
        <f t="shared" si="151"/>
        <v>A</v>
      </c>
      <c r="J970" s="273">
        <f t="shared" si="150"/>
        <v>5</v>
      </c>
      <c r="K970" s="474" t="s">
        <v>61</v>
      </c>
      <c r="M970" s="69" t="str">
        <f t="shared" si="144"/>
        <v>3.3.92.40.10</v>
      </c>
      <c r="N970" s="69" t="str">
        <f t="shared" si="145"/>
        <v>33924010</v>
      </c>
      <c r="O970" s="69" t="b">
        <f t="shared" si="146"/>
        <v>1</v>
      </c>
      <c r="P970" s="186" t="str">
        <f t="shared" si="152"/>
        <v>33924010</v>
      </c>
      <c r="R970" s="409" t="str">
        <f t="shared" si="147"/>
        <v>A</v>
      </c>
      <c r="S970" s="52" t="b">
        <f t="shared" si="148"/>
        <v>1</v>
      </c>
      <c r="U970" s="69" t="str">
        <f t="shared" si="149"/>
        <v>3.3.92.40.10 - SERVIÇOS TÉCNICOS PROFISSIONAIS DE TIC</v>
      </c>
    </row>
    <row r="971" spans="1:21" s="52" customFormat="1" x14ac:dyDescent="0.25">
      <c r="A971" s="158"/>
      <c r="B971" s="136" t="s">
        <v>213</v>
      </c>
      <c r="C971" s="94" t="s">
        <v>213</v>
      </c>
      <c r="D971" s="94" t="s">
        <v>263</v>
      </c>
      <c r="E971" s="94" t="s">
        <v>231</v>
      </c>
      <c r="F971" s="94" t="s">
        <v>253</v>
      </c>
      <c r="G971" s="368" t="str">
        <f t="shared" ref="G971:G1034" si="153">B971&amp;"."&amp;C971&amp;"."&amp;D971&amp;"."&amp;E971&amp;"."&amp;F971</f>
        <v>3.3.92.40.11</v>
      </c>
      <c r="H971" s="99" t="s">
        <v>465</v>
      </c>
      <c r="I971" s="207" t="str">
        <f t="shared" si="151"/>
        <v>A</v>
      </c>
      <c r="J971" s="273">
        <f t="shared" si="150"/>
        <v>5</v>
      </c>
      <c r="K971" s="474" t="s">
        <v>61</v>
      </c>
      <c r="M971" s="69" t="str">
        <f t="shared" ref="M971:M1034" si="154">B971&amp;"."&amp;C971&amp;"."&amp;D971&amp;"."&amp;E971&amp;"."&amp;F971</f>
        <v>3.3.92.40.11</v>
      </c>
      <c r="N971" s="69" t="str">
        <f t="shared" ref="N971:N1034" si="155">SUBSTITUTE(M971,".","")</f>
        <v>33924011</v>
      </c>
      <c r="O971" s="69" t="b">
        <f t="shared" ref="O971:O1034" si="156">N971=P971</f>
        <v>1</v>
      </c>
      <c r="P971" s="186" t="str">
        <f t="shared" si="152"/>
        <v>33924011</v>
      </c>
      <c r="R971" s="409" t="str">
        <f t="shared" ref="R971:R1034" si="157">IF(IFERROR(SEARCH("Último",K971),0)&gt;0,"A","S")</f>
        <v>A</v>
      </c>
      <c r="S971" s="52" t="b">
        <f t="shared" ref="S971:S1034" si="158">R971=I971</f>
        <v>1</v>
      </c>
      <c r="U971" s="69" t="str">
        <f t="shared" ref="U971:U1034" si="159">G971&amp;" - "&amp;H971</f>
        <v>3.3.92.40.11 - DIGITALIZAÇÃO</v>
      </c>
    </row>
    <row r="972" spans="1:21" s="52" customFormat="1" x14ac:dyDescent="0.25">
      <c r="A972" s="158"/>
      <c r="B972" s="136" t="s">
        <v>213</v>
      </c>
      <c r="C972" s="94" t="s">
        <v>213</v>
      </c>
      <c r="D972" s="94" t="s">
        <v>263</v>
      </c>
      <c r="E972" s="94" t="s">
        <v>231</v>
      </c>
      <c r="F972" s="94" t="s">
        <v>223</v>
      </c>
      <c r="G972" s="368" t="str">
        <f t="shared" si="153"/>
        <v>3.3.92.40.12</v>
      </c>
      <c r="H972" s="99" t="s">
        <v>704</v>
      </c>
      <c r="I972" s="207" t="str">
        <f t="shared" si="151"/>
        <v>A</v>
      </c>
      <c r="J972" s="273">
        <f t="shared" si="150"/>
        <v>5</v>
      </c>
      <c r="K972" s="474" t="s">
        <v>61</v>
      </c>
      <c r="M972" s="69" t="str">
        <f t="shared" si="154"/>
        <v>3.3.92.40.12</v>
      </c>
      <c r="N972" s="69" t="str">
        <f t="shared" si="155"/>
        <v>33924012</v>
      </c>
      <c r="O972" s="69" t="b">
        <f t="shared" si="156"/>
        <v>1</v>
      </c>
      <c r="P972" s="186" t="str">
        <f t="shared" si="152"/>
        <v>33924012</v>
      </c>
      <c r="R972" s="409" t="str">
        <f t="shared" si="157"/>
        <v>A</v>
      </c>
      <c r="S972" s="52" t="b">
        <f t="shared" si="158"/>
        <v>1</v>
      </c>
      <c r="U972" s="69" t="str">
        <f t="shared" si="159"/>
        <v>3.3.92.40.12 - MANUTENÇÃO E CONSERVAÇÃO DE EQUIPAMENTOS DE TIC</v>
      </c>
    </row>
    <row r="973" spans="1:21" s="52" customFormat="1" x14ac:dyDescent="0.25">
      <c r="A973" s="158"/>
      <c r="B973" s="136" t="s">
        <v>213</v>
      </c>
      <c r="C973" s="94" t="s">
        <v>213</v>
      </c>
      <c r="D973" s="94" t="s">
        <v>263</v>
      </c>
      <c r="E973" s="94" t="s">
        <v>231</v>
      </c>
      <c r="F973" s="94" t="s">
        <v>224</v>
      </c>
      <c r="G973" s="368" t="str">
        <f t="shared" si="153"/>
        <v>3.3.92.40.13</v>
      </c>
      <c r="H973" s="99" t="s">
        <v>476</v>
      </c>
      <c r="I973" s="207" t="str">
        <f t="shared" si="151"/>
        <v>A</v>
      </c>
      <c r="J973" s="273">
        <f t="shared" ref="J973:J1036" si="160">IF( (VALUE(F973) &gt; 0), 5,IF( (VALUE(E973) &gt; 0), 4,IF( (VALUE(D973) &gt; 0), 3,IF( (VALUE(C973) &gt; 0), 2,1))))</f>
        <v>5</v>
      </c>
      <c r="K973" s="474" t="s">
        <v>61</v>
      </c>
      <c r="M973" s="69" t="str">
        <f t="shared" si="154"/>
        <v>3.3.92.40.13</v>
      </c>
      <c r="N973" s="69" t="str">
        <f t="shared" si="155"/>
        <v>33924013</v>
      </c>
      <c r="O973" s="69" t="b">
        <f t="shared" si="156"/>
        <v>1</v>
      </c>
      <c r="P973" s="186" t="str">
        <f t="shared" si="152"/>
        <v>33924013</v>
      </c>
      <c r="R973" s="409" t="str">
        <f t="shared" si="157"/>
        <v>A</v>
      </c>
      <c r="S973" s="52" t="b">
        <f t="shared" si="158"/>
        <v>1</v>
      </c>
      <c r="U973" s="69" t="str">
        <f t="shared" si="159"/>
        <v>3.3.92.40.13 - IMPRESSÃO (TERCEIRIZAÇÃO)</v>
      </c>
    </row>
    <row r="974" spans="1:21" s="50" customFormat="1" x14ac:dyDescent="0.25">
      <c r="A974" s="158"/>
      <c r="B974" s="136" t="s">
        <v>213</v>
      </c>
      <c r="C974" s="94" t="s">
        <v>213</v>
      </c>
      <c r="D974" s="94" t="s">
        <v>263</v>
      </c>
      <c r="E974" s="94" t="s">
        <v>231</v>
      </c>
      <c r="F974" s="94" t="s">
        <v>254</v>
      </c>
      <c r="G974" s="368" t="str">
        <f t="shared" si="153"/>
        <v>3.3.92.40.14</v>
      </c>
      <c r="H974" s="99" t="s">
        <v>705</v>
      </c>
      <c r="I974" s="207" t="str">
        <f t="shared" si="151"/>
        <v>A</v>
      </c>
      <c r="J974" s="273">
        <f t="shared" si="160"/>
        <v>5</v>
      </c>
      <c r="K974" s="474" t="s">
        <v>61</v>
      </c>
      <c r="M974" s="69" t="str">
        <f t="shared" si="154"/>
        <v>3.3.92.40.14</v>
      </c>
      <c r="N974" s="69" t="str">
        <f t="shared" si="155"/>
        <v>33924014</v>
      </c>
      <c r="O974" s="69" t="b">
        <f t="shared" si="156"/>
        <v>1</v>
      </c>
      <c r="P974" s="186" t="str">
        <f t="shared" si="152"/>
        <v>33924014</v>
      </c>
      <c r="R974" s="409" t="str">
        <f t="shared" si="157"/>
        <v>A</v>
      </c>
      <c r="S974" s="50" t="b">
        <f t="shared" si="158"/>
        <v>1</v>
      </c>
      <c r="U974" s="69" t="str">
        <f t="shared" si="159"/>
        <v>3.3.92.40.14 - TELEFONIA FIXA E MÓVEL - PACOTE DE COMUNICAÇÃO DE DADOS</v>
      </c>
    </row>
    <row r="975" spans="1:21" s="50" customFormat="1" x14ac:dyDescent="0.25">
      <c r="A975" s="158"/>
      <c r="B975" s="136" t="s">
        <v>213</v>
      </c>
      <c r="C975" s="94" t="s">
        <v>213</v>
      </c>
      <c r="D975" s="94" t="s">
        <v>263</v>
      </c>
      <c r="E975" s="94" t="s">
        <v>231</v>
      </c>
      <c r="F975" s="94" t="s">
        <v>225</v>
      </c>
      <c r="G975" s="350" t="str">
        <f t="shared" si="153"/>
        <v>3.3.92.40.15</v>
      </c>
      <c r="H975" s="97" t="s">
        <v>466</v>
      </c>
      <c r="I975" s="207" t="str">
        <f t="shared" si="151"/>
        <v>A</v>
      </c>
      <c r="J975" s="273">
        <f t="shared" si="160"/>
        <v>5</v>
      </c>
      <c r="K975" s="474" t="s">
        <v>61</v>
      </c>
      <c r="M975" s="69" t="str">
        <f t="shared" si="154"/>
        <v>3.3.92.40.15</v>
      </c>
      <c r="N975" s="69" t="str">
        <f t="shared" si="155"/>
        <v>33924015</v>
      </c>
      <c r="O975" s="69" t="b">
        <f t="shared" si="156"/>
        <v>1</v>
      </c>
      <c r="P975" s="186" t="str">
        <f t="shared" si="152"/>
        <v>33924015</v>
      </c>
      <c r="R975" s="409" t="str">
        <f t="shared" si="157"/>
        <v>A</v>
      </c>
      <c r="S975" s="50" t="b">
        <f t="shared" si="158"/>
        <v>1</v>
      </c>
      <c r="U975" s="69" t="str">
        <f t="shared" si="159"/>
        <v>3.3.92.40.15 - TREINAMENTO E CAPACITAÇÃO EM TIC</v>
      </c>
    </row>
    <row r="976" spans="1:21" s="50" customFormat="1" x14ac:dyDescent="0.25">
      <c r="A976" s="158"/>
      <c r="B976" s="136" t="s">
        <v>213</v>
      </c>
      <c r="C976" s="94" t="s">
        <v>213</v>
      </c>
      <c r="D976" s="94" t="s">
        <v>263</v>
      </c>
      <c r="E976" s="94" t="s">
        <v>231</v>
      </c>
      <c r="F976" s="94" t="s">
        <v>255</v>
      </c>
      <c r="G976" s="350" t="str">
        <f t="shared" si="153"/>
        <v>3.3.92.40.16</v>
      </c>
      <c r="H976" s="97" t="s">
        <v>467</v>
      </c>
      <c r="I976" s="207" t="str">
        <f t="shared" si="151"/>
        <v>A</v>
      </c>
      <c r="J976" s="273">
        <f t="shared" si="160"/>
        <v>5</v>
      </c>
      <c r="K976" s="474" t="s">
        <v>61</v>
      </c>
      <c r="M976" s="69" t="str">
        <f t="shared" si="154"/>
        <v>3.3.92.40.16</v>
      </c>
      <c r="N976" s="69" t="str">
        <f t="shared" si="155"/>
        <v>33924016</v>
      </c>
      <c r="O976" s="69" t="b">
        <f t="shared" si="156"/>
        <v>1</v>
      </c>
      <c r="P976" s="186" t="str">
        <f t="shared" si="152"/>
        <v>33924016</v>
      </c>
      <c r="R976" s="409" t="str">
        <f t="shared" si="157"/>
        <v>A</v>
      </c>
      <c r="S976" s="50" t="b">
        <f t="shared" si="158"/>
        <v>1</v>
      </c>
      <c r="U976" s="69" t="str">
        <f t="shared" si="159"/>
        <v>3.3.92.40.16 - CONTEÚDO DE WEB</v>
      </c>
    </row>
    <row r="977" spans="1:21" s="50" customFormat="1" x14ac:dyDescent="0.25">
      <c r="A977" s="158"/>
      <c r="B977" s="136" t="s">
        <v>213</v>
      </c>
      <c r="C977" s="94" t="s">
        <v>213</v>
      </c>
      <c r="D977" s="94" t="s">
        <v>263</v>
      </c>
      <c r="E977" s="94" t="s">
        <v>231</v>
      </c>
      <c r="F977" s="94" t="s">
        <v>266</v>
      </c>
      <c r="G977" s="350" t="str">
        <f t="shared" si="153"/>
        <v>3.3.92.40.17</v>
      </c>
      <c r="H977" s="97" t="s">
        <v>468</v>
      </c>
      <c r="I977" s="207" t="str">
        <f t="shared" si="151"/>
        <v>A</v>
      </c>
      <c r="J977" s="273">
        <f t="shared" si="160"/>
        <v>5</v>
      </c>
      <c r="K977" s="474" t="s">
        <v>61</v>
      </c>
      <c r="M977" s="69" t="str">
        <f t="shared" si="154"/>
        <v>3.3.92.40.17</v>
      </c>
      <c r="N977" s="69" t="str">
        <f t="shared" si="155"/>
        <v>33924017</v>
      </c>
      <c r="O977" s="69" t="b">
        <f t="shared" si="156"/>
        <v>1</v>
      </c>
      <c r="P977" s="186" t="str">
        <f t="shared" si="152"/>
        <v>33924017</v>
      </c>
      <c r="R977" s="409" t="str">
        <f t="shared" si="157"/>
        <v>A</v>
      </c>
      <c r="S977" s="50" t="b">
        <f t="shared" si="158"/>
        <v>1</v>
      </c>
      <c r="U977" s="69" t="str">
        <f t="shared" si="159"/>
        <v>3.3.92.40.17 - TRATAMENTO DE DADOS</v>
      </c>
    </row>
    <row r="978" spans="1:21" s="50" customFormat="1" x14ac:dyDescent="0.25">
      <c r="A978" s="158"/>
      <c r="B978" s="136" t="s">
        <v>213</v>
      </c>
      <c r="C978" s="94" t="s">
        <v>213</v>
      </c>
      <c r="D978" s="94" t="s">
        <v>263</v>
      </c>
      <c r="E978" s="94" t="s">
        <v>231</v>
      </c>
      <c r="F978" s="94" t="s">
        <v>257</v>
      </c>
      <c r="G978" s="350" t="str">
        <f t="shared" si="153"/>
        <v>3.3.92.40.21</v>
      </c>
      <c r="H978" s="97" t="s">
        <v>469</v>
      </c>
      <c r="I978" s="207" t="str">
        <f t="shared" si="151"/>
        <v>A</v>
      </c>
      <c r="J978" s="273">
        <f t="shared" si="160"/>
        <v>5</v>
      </c>
      <c r="K978" s="474" t="s">
        <v>61</v>
      </c>
      <c r="M978" s="69" t="str">
        <f t="shared" si="154"/>
        <v>3.3.92.40.21</v>
      </c>
      <c r="N978" s="69" t="str">
        <f t="shared" si="155"/>
        <v>33924021</v>
      </c>
      <c r="O978" s="69" t="b">
        <f t="shared" si="156"/>
        <v>1</v>
      </c>
      <c r="P978" s="186" t="str">
        <f t="shared" si="152"/>
        <v>33924021</v>
      </c>
      <c r="R978" s="409" t="str">
        <f t="shared" si="157"/>
        <v>A</v>
      </c>
      <c r="S978" s="50" t="b">
        <f t="shared" si="158"/>
        <v>1</v>
      </c>
      <c r="U978" s="69" t="str">
        <f t="shared" si="159"/>
        <v>3.3.92.40.21 - SERVIÇOS RELACIONADOS A COMPUTAÇÃO EM NUVENS</v>
      </c>
    </row>
    <row r="979" spans="1:21" s="50" customFormat="1" x14ac:dyDescent="0.25">
      <c r="A979" s="158"/>
      <c r="B979" s="136" t="s">
        <v>213</v>
      </c>
      <c r="C979" s="94" t="s">
        <v>213</v>
      </c>
      <c r="D979" s="94" t="s">
        <v>263</v>
      </c>
      <c r="E979" s="94" t="s">
        <v>231</v>
      </c>
      <c r="F979" s="94" t="s">
        <v>270</v>
      </c>
      <c r="G979" s="368" t="str">
        <f t="shared" si="153"/>
        <v>3.3.92.40.99</v>
      </c>
      <c r="H979" s="102" t="s">
        <v>477</v>
      </c>
      <c r="I979" s="231" t="str">
        <f t="shared" si="151"/>
        <v>A</v>
      </c>
      <c r="J979" s="297">
        <f t="shared" si="160"/>
        <v>5</v>
      </c>
      <c r="K979" s="474" t="s">
        <v>61</v>
      </c>
      <c r="M979" s="69" t="str">
        <f t="shared" si="154"/>
        <v>3.3.92.40.99</v>
      </c>
      <c r="N979" s="69" t="str">
        <f t="shared" si="155"/>
        <v>33924099</v>
      </c>
      <c r="O979" s="69" t="b">
        <f t="shared" si="156"/>
        <v>1</v>
      </c>
      <c r="P979" s="186" t="str">
        <f t="shared" si="152"/>
        <v>33924099</v>
      </c>
      <c r="R979" s="409" t="str">
        <f t="shared" si="157"/>
        <v>A</v>
      </c>
      <c r="S979" s="50" t="b">
        <f t="shared" si="158"/>
        <v>1</v>
      </c>
      <c r="U979" s="69" t="str">
        <f t="shared" si="159"/>
        <v>3.3.92.40.99 - OUTROS SERVIÇOS DE TECNOLOGIA DA INFORMAÇÃO E COMUNICAÇÃO - PESSOA JURÍDICA</v>
      </c>
    </row>
    <row r="980" spans="1:21" s="62" customFormat="1" x14ac:dyDescent="0.25">
      <c r="A980" s="158"/>
      <c r="B980" s="138" t="s">
        <v>213</v>
      </c>
      <c r="C980" s="113" t="s">
        <v>213</v>
      </c>
      <c r="D980" s="113" t="s">
        <v>263</v>
      </c>
      <c r="E980" s="113" t="s">
        <v>246</v>
      </c>
      <c r="F980" s="113" t="s">
        <v>264</v>
      </c>
      <c r="G980" s="366" t="str">
        <f t="shared" si="153"/>
        <v>3.3.92.46.00</v>
      </c>
      <c r="H980" s="117" t="s">
        <v>168</v>
      </c>
      <c r="I980" s="232" t="str">
        <f t="shared" ref="I980:I1043" si="161">IF(J980&lt;J981,"S","A")</f>
        <v>A</v>
      </c>
      <c r="J980" s="298">
        <f t="shared" si="160"/>
        <v>4</v>
      </c>
      <c r="K980" s="467" t="s">
        <v>53</v>
      </c>
      <c r="M980" s="69" t="str">
        <f t="shared" si="154"/>
        <v>3.3.92.46.00</v>
      </c>
      <c r="N980" s="69" t="str">
        <f t="shared" si="155"/>
        <v>33924600</v>
      </c>
      <c r="O980" s="69" t="b">
        <f t="shared" si="156"/>
        <v>1</v>
      </c>
      <c r="P980" s="186" t="str">
        <f t="shared" si="152"/>
        <v>33924600</v>
      </c>
      <c r="R980" s="409" t="str">
        <f t="shared" si="157"/>
        <v>A</v>
      </c>
      <c r="S980" s="62" t="b">
        <f t="shared" si="158"/>
        <v>1</v>
      </c>
      <c r="U980" s="69" t="str">
        <f t="shared" si="159"/>
        <v>3.3.92.46.00 - AUXÍLIO-ALIMENTAÇÃO</v>
      </c>
    </row>
    <row r="981" spans="1:21" s="62" customFormat="1" x14ac:dyDescent="0.25">
      <c r="A981" s="158"/>
      <c r="B981" s="138" t="s">
        <v>213</v>
      </c>
      <c r="C981" s="113" t="s">
        <v>213</v>
      </c>
      <c r="D981" s="113" t="s">
        <v>263</v>
      </c>
      <c r="E981" s="113" t="s">
        <v>247</v>
      </c>
      <c r="F981" s="113" t="s">
        <v>264</v>
      </c>
      <c r="G981" s="366" t="str">
        <f t="shared" si="153"/>
        <v>3.3.92.47.00</v>
      </c>
      <c r="H981" s="117" t="s">
        <v>169</v>
      </c>
      <c r="I981" s="232" t="str">
        <f t="shared" si="161"/>
        <v>A</v>
      </c>
      <c r="J981" s="298">
        <f t="shared" si="160"/>
        <v>4</v>
      </c>
      <c r="K981" s="467" t="s">
        <v>53</v>
      </c>
      <c r="M981" s="69" t="str">
        <f t="shared" si="154"/>
        <v>3.3.92.47.00</v>
      </c>
      <c r="N981" s="69" t="str">
        <f t="shared" si="155"/>
        <v>33924700</v>
      </c>
      <c r="O981" s="69" t="b">
        <f t="shared" si="156"/>
        <v>1</v>
      </c>
      <c r="P981" s="186" t="str">
        <f t="shared" si="152"/>
        <v>33924700</v>
      </c>
      <c r="R981" s="409" t="str">
        <f t="shared" si="157"/>
        <v>A</v>
      </c>
      <c r="S981" s="62" t="b">
        <f t="shared" si="158"/>
        <v>1</v>
      </c>
      <c r="U981" s="69" t="str">
        <f t="shared" si="159"/>
        <v>3.3.92.47.00 - OBRIGAÇÕES TRIBUTÁRIAS E CONTRIBUTIVAS</v>
      </c>
    </row>
    <row r="982" spans="1:21" s="62" customFormat="1" x14ac:dyDescent="0.25">
      <c r="A982" s="158"/>
      <c r="B982" s="138" t="s">
        <v>213</v>
      </c>
      <c r="C982" s="113" t="s">
        <v>213</v>
      </c>
      <c r="D982" s="113" t="s">
        <v>263</v>
      </c>
      <c r="E982" s="113" t="s">
        <v>248</v>
      </c>
      <c r="F982" s="113" t="s">
        <v>264</v>
      </c>
      <c r="G982" s="366" t="str">
        <f t="shared" si="153"/>
        <v>3.3.92.48.00</v>
      </c>
      <c r="H982" s="117" t="s">
        <v>170</v>
      </c>
      <c r="I982" s="232" t="str">
        <f t="shared" si="161"/>
        <v>A</v>
      </c>
      <c r="J982" s="298">
        <f t="shared" si="160"/>
        <v>4</v>
      </c>
      <c r="K982" s="467" t="s">
        <v>53</v>
      </c>
      <c r="M982" s="69" t="str">
        <f t="shared" si="154"/>
        <v>3.3.92.48.00</v>
      </c>
      <c r="N982" s="69" t="str">
        <f t="shared" si="155"/>
        <v>33924800</v>
      </c>
      <c r="O982" s="69" t="b">
        <f t="shared" si="156"/>
        <v>1</v>
      </c>
      <c r="P982" s="186" t="str">
        <f t="shared" si="152"/>
        <v>33924800</v>
      </c>
      <c r="R982" s="409" t="str">
        <f t="shared" si="157"/>
        <v>A</v>
      </c>
      <c r="S982" s="62" t="b">
        <f t="shared" si="158"/>
        <v>1</v>
      </c>
      <c r="U982" s="69" t="str">
        <f t="shared" si="159"/>
        <v>3.3.92.48.00 - OUTROS AUXÍLIOS FINANCEIROS A PESSOAS FÍSICAS</v>
      </c>
    </row>
    <row r="983" spans="1:21" s="62" customFormat="1" x14ac:dyDescent="0.25">
      <c r="A983" s="158"/>
      <c r="B983" s="138" t="s">
        <v>213</v>
      </c>
      <c r="C983" s="113" t="s">
        <v>213</v>
      </c>
      <c r="D983" s="113" t="s">
        <v>263</v>
      </c>
      <c r="E983" s="113" t="s">
        <v>317</v>
      </c>
      <c r="F983" s="113" t="s">
        <v>264</v>
      </c>
      <c r="G983" s="366" t="str">
        <f t="shared" si="153"/>
        <v>3.3.92.91.00</v>
      </c>
      <c r="H983" s="117" t="s">
        <v>85</v>
      </c>
      <c r="I983" s="232" t="str">
        <f t="shared" si="161"/>
        <v>A</v>
      </c>
      <c r="J983" s="298">
        <f t="shared" si="160"/>
        <v>4</v>
      </c>
      <c r="K983" s="467" t="s">
        <v>53</v>
      </c>
      <c r="M983" s="69" t="str">
        <f t="shared" si="154"/>
        <v>3.3.92.91.00</v>
      </c>
      <c r="N983" s="69" t="str">
        <f t="shared" si="155"/>
        <v>33929100</v>
      </c>
      <c r="O983" s="69" t="b">
        <f t="shared" si="156"/>
        <v>1</v>
      </c>
      <c r="P983" s="186" t="str">
        <f t="shared" si="152"/>
        <v>33929100</v>
      </c>
      <c r="R983" s="409" t="str">
        <f t="shared" si="157"/>
        <v>A</v>
      </c>
      <c r="S983" s="62" t="b">
        <f t="shared" si="158"/>
        <v>1</v>
      </c>
      <c r="U983" s="69" t="str">
        <f t="shared" si="159"/>
        <v>3.3.92.91.00 - SENTENÇAS JUDICIAIS</v>
      </c>
    </row>
    <row r="984" spans="1:21" s="62" customFormat="1" x14ac:dyDescent="0.25">
      <c r="A984" s="158"/>
      <c r="B984" s="138" t="s">
        <v>213</v>
      </c>
      <c r="C984" s="113" t="s">
        <v>213</v>
      </c>
      <c r="D984" s="113" t="s">
        <v>263</v>
      </c>
      <c r="E984" s="113" t="s">
        <v>263</v>
      </c>
      <c r="F984" s="113" t="s">
        <v>264</v>
      </c>
      <c r="G984" s="366" t="str">
        <f t="shared" si="153"/>
        <v>3.3.92.92.00</v>
      </c>
      <c r="H984" s="89" t="s">
        <v>88</v>
      </c>
      <c r="I984" s="128" t="str">
        <f t="shared" si="161"/>
        <v>A</v>
      </c>
      <c r="J984" s="278">
        <f t="shared" si="160"/>
        <v>4</v>
      </c>
      <c r="K984" s="467" t="s">
        <v>53</v>
      </c>
      <c r="M984" s="69" t="str">
        <f t="shared" si="154"/>
        <v>3.3.92.92.00</v>
      </c>
      <c r="N984" s="69" t="str">
        <f t="shared" si="155"/>
        <v>33929200</v>
      </c>
      <c r="O984" s="69" t="b">
        <f t="shared" si="156"/>
        <v>1</v>
      </c>
      <c r="P984" s="186" t="str">
        <f t="shared" si="152"/>
        <v>33929200</v>
      </c>
      <c r="R984" s="409" t="str">
        <f t="shared" si="157"/>
        <v>A</v>
      </c>
      <c r="S984" s="62" t="b">
        <f t="shared" si="158"/>
        <v>1</v>
      </c>
      <c r="U984" s="69" t="str">
        <f t="shared" si="159"/>
        <v>3.3.92.92.00 - DESPESAS DE EXERCÍCIOS ANTERIORES</v>
      </c>
    </row>
    <row r="985" spans="1:21" s="62" customFormat="1" x14ac:dyDescent="0.25">
      <c r="A985" s="158"/>
      <c r="B985" s="138" t="s">
        <v>213</v>
      </c>
      <c r="C985" s="113" t="s">
        <v>213</v>
      </c>
      <c r="D985" s="113" t="s">
        <v>263</v>
      </c>
      <c r="E985" s="113" t="s">
        <v>302</v>
      </c>
      <c r="F985" s="113" t="s">
        <v>264</v>
      </c>
      <c r="G985" s="366" t="str">
        <f t="shared" si="153"/>
        <v>3.3.92.93.00</v>
      </c>
      <c r="H985" s="117" t="s">
        <v>9</v>
      </c>
      <c r="I985" s="232" t="str">
        <f t="shared" si="161"/>
        <v>A</v>
      </c>
      <c r="J985" s="298">
        <f t="shared" si="160"/>
        <v>4</v>
      </c>
      <c r="K985" s="467" t="s">
        <v>53</v>
      </c>
      <c r="M985" s="69" t="str">
        <f t="shared" si="154"/>
        <v>3.3.92.93.00</v>
      </c>
      <c r="N985" s="69" t="str">
        <f t="shared" si="155"/>
        <v>33929300</v>
      </c>
      <c r="O985" s="69" t="b">
        <f t="shared" si="156"/>
        <v>1</v>
      </c>
      <c r="P985" s="186" t="str">
        <f t="shared" si="152"/>
        <v>33929300</v>
      </c>
      <c r="R985" s="409" t="str">
        <f t="shared" si="157"/>
        <v>A</v>
      </c>
      <c r="S985" s="62" t="b">
        <f t="shared" si="158"/>
        <v>1</v>
      </c>
      <c r="U985" s="69" t="str">
        <f t="shared" si="159"/>
        <v>3.3.92.93.00 - INDENIZAÇÕES E RESTITUIÇÕES</v>
      </c>
    </row>
    <row r="986" spans="1:21" s="6" customFormat="1" ht="30" x14ac:dyDescent="0.25">
      <c r="A986" s="158"/>
      <c r="B986" s="149" t="s">
        <v>213</v>
      </c>
      <c r="C986" s="150" t="s">
        <v>213</v>
      </c>
      <c r="D986" s="150" t="s">
        <v>302</v>
      </c>
      <c r="E986" s="150" t="s">
        <v>264</v>
      </c>
      <c r="F986" s="150" t="s">
        <v>264</v>
      </c>
      <c r="G986" s="340" t="str">
        <f t="shared" si="153"/>
        <v>3.3.93.00.00</v>
      </c>
      <c r="H986" s="51" t="s">
        <v>742</v>
      </c>
      <c r="I986" s="194" t="str">
        <f t="shared" si="161"/>
        <v>S</v>
      </c>
      <c r="J986" s="261">
        <f t="shared" si="160"/>
        <v>3</v>
      </c>
      <c r="K986" s="137" t="s">
        <v>57</v>
      </c>
      <c r="M986" s="69" t="str">
        <f t="shared" si="154"/>
        <v>3.3.93.00.00</v>
      </c>
      <c r="N986" s="69" t="str">
        <f t="shared" si="155"/>
        <v>33930000</v>
      </c>
      <c r="O986" s="69" t="b">
        <f t="shared" si="156"/>
        <v>1</v>
      </c>
      <c r="P986" s="186" t="str">
        <f t="shared" si="152"/>
        <v>33930000</v>
      </c>
      <c r="R986" s="409" t="str">
        <f t="shared" si="157"/>
        <v>S</v>
      </c>
      <c r="S986" s="6" t="b">
        <f t="shared" si="158"/>
        <v>1</v>
      </c>
      <c r="U986" s="69" t="str">
        <f t="shared" si="159"/>
        <v>3.3.93.00.00 - APLICAÇÃO DIRETA DECORRENTE DE OPERAÇÃO DE ÓRGÃOS, FUNDOS E ENTIDADES INTEGRANTES DOS ORÇAMENTOS FISCAL E DA SEGURIDADE SOCIAL COM CONSÓRCIO PÚBLICO DO QUAL O ENTE PARTICIPE</v>
      </c>
    </row>
    <row r="987" spans="1:21" x14ac:dyDescent="0.25">
      <c r="B987" s="384" t="s">
        <v>213</v>
      </c>
      <c r="C987" s="322" t="s">
        <v>213</v>
      </c>
      <c r="D987" s="322" t="s">
        <v>302</v>
      </c>
      <c r="E987" s="322" t="s">
        <v>215</v>
      </c>
      <c r="F987" s="322" t="s">
        <v>264</v>
      </c>
      <c r="G987" s="346" t="str">
        <f t="shared" si="153"/>
        <v>3.3.93.30.00</v>
      </c>
      <c r="H987" s="56" t="s">
        <v>3</v>
      </c>
      <c r="I987" s="203" t="str">
        <f t="shared" si="161"/>
        <v>S</v>
      </c>
      <c r="J987" s="270">
        <f t="shared" si="160"/>
        <v>4</v>
      </c>
      <c r="K987" s="469" t="s">
        <v>265</v>
      </c>
      <c r="M987" s="69" t="str">
        <f t="shared" si="154"/>
        <v>3.3.93.30.00</v>
      </c>
      <c r="N987" s="69" t="str">
        <f t="shared" si="155"/>
        <v>33933000</v>
      </c>
      <c r="O987" s="69" t="b">
        <f t="shared" si="156"/>
        <v>1</v>
      </c>
      <c r="P987" s="186" t="str">
        <f t="shared" si="152"/>
        <v>33933000</v>
      </c>
      <c r="R987" s="407" t="str">
        <f t="shared" si="157"/>
        <v>S</v>
      </c>
      <c r="S987" s="2" t="b">
        <f t="shared" si="158"/>
        <v>1</v>
      </c>
      <c r="U987" s="69" t="str">
        <f t="shared" si="159"/>
        <v>3.3.93.30.00 - MATERIAL DE CONSUMO</v>
      </c>
    </row>
    <row r="988" spans="1:21" s="45" customFormat="1" x14ac:dyDescent="0.25">
      <c r="A988" s="157"/>
      <c r="B988" s="136" t="s">
        <v>213</v>
      </c>
      <c r="C988" s="94" t="s">
        <v>213</v>
      </c>
      <c r="D988" s="94" t="s">
        <v>302</v>
      </c>
      <c r="E988" s="94" t="s">
        <v>215</v>
      </c>
      <c r="F988" s="94" t="s">
        <v>251</v>
      </c>
      <c r="G988" s="350" t="str">
        <f t="shared" si="153"/>
        <v>3.3.93.30.01</v>
      </c>
      <c r="H988" s="99" t="s">
        <v>153</v>
      </c>
      <c r="I988" s="207" t="str">
        <f t="shared" si="161"/>
        <v>A</v>
      </c>
      <c r="J988" s="273">
        <f t="shared" si="160"/>
        <v>5</v>
      </c>
      <c r="K988" s="474" t="s">
        <v>61</v>
      </c>
      <c r="M988" s="69" t="str">
        <f t="shared" si="154"/>
        <v>3.3.93.30.01</v>
      </c>
      <c r="N988" s="69" t="str">
        <f t="shared" si="155"/>
        <v>33933001</v>
      </c>
      <c r="O988" s="69" t="b">
        <f t="shared" si="156"/>
        <v>1</v>
      </c>
      <c r="P988" s="186" t="str">
        <f t="shared" si="152"/>
        <v>33933001</v>
      </c>
      <c r="R988" s="407" t="str">
        <f t="shared" si="157"/>
        <v>A</v>
      </c>
      <c r="S988" s="45" t="b">
        <f t="shared" si="158"/>
        <v>1</v>
      </c>
      <c r="U988" s="69" t="str">
        <f t="shared" si="159"/>
        <v>3.3.93.30.01 - COMBUSTÍVEIS E LUBRIFICANTES AUTOMOTIVOS</v>
      </c>
    </row>
    <row r="989" spans="1:21" s="45" customFormat="1" x14ac:dyDescent="0.25">
      <c r="A989" s="157"/>
      <c r="B989" s="136" t="s">
        <v>213</v>
      </c>
      <c r="C989" s="94" t="s">
        <v>213</v>
      </c>
      <c r="D989" s="94" t="s">
        <v>302</v>
      </c>
      <c r="E989" s="94" t="s">
        <v>215</v>
      </c>
      <c r="F989" s="94" t="s">
        <v>216</v>
      </c>
      <c r="G989" s="350" t="str">
        <f t="shared" si="153"/>
        <v>3.3.93.30.02</v>
      </c>
      <c r="H989" s="97" t="s">
        <v>357</v>
      </c>
      <c r="I989" s="207" t="str">
        <f t="shared" si="161"/>
        <v>A</v>
      </c>
      <c r="J989" s="273">
        <f t="shared" si="160"/>
        <v>5</v>
      </c>
      <c r="K989" s="474" t="s">
        <v>61</v>
      </c>
      <c r="M989" s="69" t="str">
        <f t="shared" si="154"/>
        <v>3.3.93.30.02</v>
      </c>
      <c r="N989" s="69" t="str">
        <f t="shared" si="155"/>
        <v>33933002</v>
      </c>
      <c r="O989" s="69" t="b">
        <f t="shared" si="156"/>
        <v>1</v>
      </c>
      <c r="P989" s="186" t="str">
        <f t="shared" si="152"/>
        <v>33933002</v>
      </c>
      <c r="R989" s="407" t="str">
        <f t="shared" si="157"/>
        <v>A</v>
      </c>
      <c r="S989" s="45" t="b">
        <f t="shared" si="158"/>
        <v>1</v>
      </c>
      <c r="U989" s="69" t="str">
        <f t="shared" si="159"/>
        <v>3.3.93.30.02 - COMBUSTÍVEIS E LUBRIFICANTES DE AVIAÇÃO</v>
      </c>
    </row>
    <row r="990" spans="1:21" s="45" customFormat="1" x14ac:dyDescent="0.25">
      <c r="A990" s="157"/>
      <c r="B990" s="136" t="s">
        <v>213</v>
      </c>
      <c r="C990" s="94" t="s">
        <v>213</v>
      </c>
      <c r="D990" s="94" t="s">
        <v>302</v>
      </c>
      <c r="E990" s="94" t="s">
        <v>215</v>
      </c>
      <c r="F990" s="94" t="s">
        <v>217</v>
      </c>
      <c r="G990" s="350" t="str">
        <f t="shared" si="153"/>
        <v>3.3.93.30.03</v>
      </c>
      <c r="H990" s="97" t="s">
        <v>358</v>
      </c>
      <c r="I990" s="207" t="str">
        <f t="shared" si="161"/>
        <v>A</v>
      </c>
      <c r="J990" s="273">
        <f t="shared" si="160"/>
        <v>5</v>
      </c>
      <c r="K990" s="474" t="s">
        <v>61</v>
      </c>
      <c r="M990" s="69" t="str">
        <f t="shared" si="154"/>
        <v>3.3.93.30.03</v>
      </c>
      <c r="N990" s="69" t="str">
        <f t="shared" si="155"/>
        <v>33933003</v>
      </c>
      <c r="O990" s="69" t="b">
        <f t="shared" si="156"/>
        <v>1</v>
      </c>
      <c r="P990" s="186" t="str">
        <f t="shared" si="152"/>
        <v>33933003</v>
      </c>
      <c r="R990" s="407" t="str">
        <f t="shared" si="157"/>
        <v>A</v>
      </c>
      <c r="S990" s="45" t="b">
        <f t="shared" si="158"/>
        <v>1</v>
      </c>
      <c r="U990" s="69" t="str">
        <f t="shared" si="159"/>
        <v>3.3.93.30.03 - COMBUSTÍVEIS E LUBRIFICANTES PARA OUTRAS FINALIDADES</v>
      </c>
    </row>
    <row r="991" spans="1:21" s="45" customFormat="1" x14ac:dyDescent="0.25">
      <c r="A991" s="157"/>
      <c r="B991" s="136" t="s">
        <v>213</v>
      </c>
      <c r="C991" s="94" t="s">
        <v>213</v>
      </c>
      <c r="D991" s="94" t="s">
        <v>302</v>
      </c>
      <c r="E991" s="94" t="s">
        <v>215</v>
      </c>
      <c r="F991" s="94" t="s">
        <v>218</v>
      </c>
      <c r="G991" s="350" t="str">
        <f t="shared" si="153"/>
        <v>3.3.93.30.04</v>
      </c>
      <c r="H991" s="97" t="s">
        <v>359</v>
      </c>
      <c r="I991" s="207" t="str">
        <f t="shared" si="161"/>
        <v>A</v>
      </c>
      <c r="J991" s="273">
        <f t="shared" si="160"/>
        <v>5</v>
      </c>
      <c r="K991" s="474" t="s">
        <v>61</v>
      </c>
      <c r="M991" s="69" t="str">
        <f t="shared" si="154"/>
        <v>3.3.93.30.04</v>
      </c>
      <c r="N991" s="69" t="str">
        <f t="shared" si="155"/>
        <v>33933004</v>
      </c>
      <c r="O991" s="69" t="b">
        <f t="shared" si="156"/>
        <v>1</v>
      </c>
      <c r="P991" s="186" t="str">
        <f t="shared" si="152"/>
        <v>33933004</v>
      </c>
      <c r="R991" s="407" t="str">
        <f t="shared" si="157"/>
        <v>A</v>
      </c>
      <c r="S991" s="45" t="b">
        <f t="shared" si="158"/>
        <v>1</v>
      </c>
      <c r="U991" s="69" t="str">
        <f t="shared" si="159"/>
        <v>3.3.93.30.04 - GÁS ENGARRAFADO</v>
      </c>
    </row>
    <row r="992" spans="1:21" s="45" customFormat="1" x14ac:dyDescent="0.25">
      <c r="A992" s="157"/>
      <c r="B992" s="136" t="s">
        <v>213</v>
      </c>
      <c r="C992" s="94" t="s">
        <v>213</v>
      </c>
      <c r="D992" s="94" t="s">
        <v>302</v>
      </c>
      <c r="E992" s="94" t="s">
        <v>215</v>
      </c>
      <c r="F992" s="94" t="s">
        <v>219</v>
      </c>
      <c r="G992" s="350" t="str">
        <f t="shared" si="153"/>
        <v>3.3.93.30.05</v>
      </c>
      <c r="H992" s="97" t="s">
        <v>360</v>
      </c>
      <c r="I992" s="207" t="str">
        <f t="shared" si="161"/>
        <v>A</v>
      </c>
      <c r="J992" s="273">
        <f t="shared" si="160"/>
        <v>5</v>
      </c>
      <c r="K992" s="474" t="s">
        <v>61</v>
      </c>
      <c r="M992" s="69" t="str">
        <f t="shared" si="154"/>
        <v>3.3.93.30.05</v>
      </c>
      <c r="N992" s="69" t="str">
        <f t="shared" si="155"/>
        <v>33933005</v>
      </c>
      <c r="O992" s="69" t="b">
        <f t="shared" si="156"/>
        <v>1</v>
      </c>
      <c r="P992" s="186" t="str">
        <f t="shared" si="152"/>
        <v>33933005</v>
      </c>
      <c r="R992" s="407" t="str">
        <f t="shared" si="157"/>
        <v>A</v>
      </c>
      <c r="S992" s="45" t="b">
        <f t="shared" si="158"/>
        <v>1</v>
      </c>
      <c r="U992" s="69" t="str">
        <f t="shared" si="159"/>
        <v>3.3.93.30.05 - EXPLOSIVOS E MUNIÇÕES</v>
      </c>
    </row>
    <row r="993" spans="1:21" s="45" customFormat="1" x14ac:dyDescent="0.25">
      <c r="A993" s="157"/>
      <c r="B993" s="136" t="s">
        <v>213</v>
      </c>
      <c r="C993" s="94" t="s">
        <v>213</v>
      </c>
      <c r="D993" s="94" t="s">
        <v>302</v>
      </c>
      <c r="E993" s="94" t="s">
        <v>215</v>
      </c>
      <c r="F993" s="94" t="s">
        <v>220</v>
      </c>
      <c r="G993" s="350" t="str">
        <f t="shared" si="153"/>
        <v>3.3.93.30.06</v>
      </c>
      <c r="H993" s="97" t="s">
        <v>361</v>
      </c>
      <c r="I993" s="207" t="str">
        <f t="shared" si="161"/>
        <v>A</v>
      </c>
      <c r="J993" s="273">
        <f t="shared" si="160"/>
        <v>5</v>
      </c>
      <c r="K993" s="474" t="s">
        <v>61</v>
      </c>
      <c r="M993" s="69" t="str">
        <f t="shared" si="154"/>
        <v>3.3.93.30.06</v>
      </c>
      <c r="N993" s="69" t="str">
        <f t="shared" si="155"/>
        <v>33933006</v>
      </c>
      <c r="O993" s="69" t="b">
        <f t="shared" si="156"/>
        <v>1</v>
      </c>
      <c r="P993" s="186" t="str">
        <f t="shared" si="152"/>
        <v>33933006</v>
      </c>
      <c r="R993" s="407" t="str">
        <f t="shared" si="157"/>
        <v>A</v>
      </c>
      <c r="S993" s="45" t="b">
        <f t="shared" si="158"/>
        <v>1</v>
      </c>
      <c r="U993" s="69" t="str">
        <f t="shared" si="159"/>
        <v>3.3.93.30.06 - ALIMENTOS PARA ANIMAIS</v>
      </c>
    </row>
    <row r="994" spans="1:21" s="45" customFormat="1" x14ac:dyDescent="0.25">
      <c r="A994" s="157"/>
      <c r="B994" s="136" t="s">
        <v>213</v>
      </c>
      <c r="C994" s="94" t="s">
        <v>213</v>
      </c>
      <c r="D994" s="94" t="s">
        <v>302</v>
      </c>
      <c r="E994" s="94" t="s">
        <v>215</v>
      </c>
      <c r="F994" s="94" t="s">
        <v>221</v>
      </c>
      <c r="G994" s="350" t="str">
        <f t="shared" si="153"/>
        <v>3.3.93.30.07</v>
      </c>
      <c r="H994" s="97" t="s">
        <v>362</v>
      </c>
      <c r="I994" s="207" t="str">
        <f t="shared" si="161"/>
        <v>A</v>
      </c>
      <c r="J994" s="273">
        <f t="shared" si="160"/>
        <v>5</v>
      </c>
      <c r="K994" s="474" t="s">
        <v>61</v>
      </c>
      <c r="M994" s="69" t="str">
        <f t="shared" si="154"/>
        <v>3.3.93.30.07</v>
      </c>
      <c r="N994" s="69" t="str">
        <f t="shared" si="155"/>
        <v>33933007</v>
      </c>
      <c r="O994" s="69" t="b">
        <f t="shared" si="156"/>
        <v>1</v>
      </c>
      <c r="P994" s="186" t="str">
        <f t="shared" si="152"/>
        <v>33933007</v>
      </c>
      <c r="R994" s="407" t="str">
        <f t="shared" si="157"/>
        <v>A</v>
      </c>
      <c r="S994" s="45" t="b">
        <f t="shared" si="158"/>
        <v>1</v>
      </c>
      <c r="U994" s="69" t="str">
        <f t="shared" si="159"/>
        <v>3.3.93.30.07 - GÊNEROS DE ALIMENTAÇÃO</v>
      </c>
    </row>
    <row r="995" spans="1:21" s="45" customFormat="1" x14ac:dyDescent="0.25">
      <c r="A995" s="157"/>
      <c r="B995" s="136" t="s">
        <v>213</v>
      </c>
      <c r="C995" s="94" t="s">
        <v>213</v>
      </c>
      <c r="D995" s="94" t="s">
        <v>302</v>
      </c>
      <c r="E995" s="94" t="s">
        <v>215</v>
      </c>
      <c r="F995" s="94" t="s">
        <v>222</v>
      </c>
      <c r="G995" s="350" t="str">
        <f t="shared" si="153"/>
        <v>3.3.93.30.08</v>
      </c>
      <c r="H995" s="97" t="s">
        <v>363</v>
      </c>
      <c r="I995" s="207" t="str">
        <f t="shared" si="161"/>
        <v>A</v>
      </c>
      <c r="J995" s="273">
        <f t="shared" si="160"/>
        <v>5</v>
      </c>
      <c r="K995" s="474" t="s">
        <v>61</v>
      </c>
      <c r="M995" s="69" t="str">
        <f t="shared" si="154"/>
        <v>3.3.93.30.08</v>
      </c>
      <c r="N995" s="69" t="str">
        <f t="shared" si="155"/>
        <v>33933008</v>
      </c>
      <c r="O995" s="69" t="b">
        <f t="shared" si="156"/>
        <v>1</v>
      </c>
      <c r="P995" s="186" t="str">
        <f t="shared" si="152"/>
        <v>33933008</v>
      </c>
      <c r="R995" s="407" t="str">
        <f t="shared" si="157"/>
        <v>A</v>
      </c>
      <c r="S995" s="45" t="b">
        <f t="shared" si="158"/>
        <v>1</v>
      </c>
      <c r="U995" s="69" t="str">
        <f t="shared" si="159"/>
        <v>3.3.93.30.08 - ANIMAIS PARA PESQUISA E ABATE</v>
      </c>
    </row>
    <row r="996" spans="1:21" s="45" customFormat="1" x14ac:dyDescent="0.25">
      <c r="A996" s="157"/>
      <c r="B996" s="136" t="s">
        <v>213</v>
      </c>
      <c r="C996" s="94" t="s">
        <v>213</v>
      </c>
      <c r="D996" s="94" t="s">
        <v>302</v>
      </c>
      <c r="E996" s="94" t="s">
        <v>215</v>
      </c>
      <c r="F996" s="94" t="s">
        <v>252</v>
      </c>
      <c r="G996" s="350" t="str">
        <f t="shared" si="153"/>
        <v>3.3.93.30.09</v>
      </c>
      <c r="H996" s="95" t="s">
        <v>687</v>
      </c>
      <c r="I996" s="207" t="str">
        <f t="shared" si="161"/>
        <v>A</v>
      </c>
      <c r="J996" s="273">
        <f t="shared" si="160"/>
        <v>5</v>
      </c>
      <c r="K996" s="474" t="s">
        <v>61</v>
      </c>
      <c r="M996" s="69" t="str">
        <f t="shared" si="154"/>
        <v>3.3.93.30.09</v>
      </c>
      <c r="N996" s="69" t="str">
        <f t="shared" si="155"/>
        <v>33933009</v>
      </c>
      <c r="O996" s="69" t="b">
        <f t="shared" si="156"/>
        <v>1</v>
      </c>
      <c r="P996" s="186" t="str">
        <f t="shared" si="152"/>
        <v>33933009</v>
      </c>
      <c r="R996" s="407" t="str">
        <f t="shared" si="157"/>
        <v>A</v>
      </c>
      <c r="S996" s="45" t="b">
        <f t="shared" si="158"/>
        <v>1</v>
      </c>
      <c r="U996" s="69" t="str">
        <f t="shared" si="159"/>
        <v>3.3.93.30.09 - MATERIAL FARMACOLÓGICO</v>
      </c>
    </row>
    <row r="997" spans="1:21" s="45" customFormat="1" x14ac:dyDescent="0.25">
      <c r="A997" s="157"/>
      <c r="B997" s="136" t="s">
        <v>213</v>
      </c>
      <c r="C997" s="94" t="s">
        <v>213</v>
      </c>
      <c r="D997" s="94" t="s">
        <v>302</v>
      </c>
      <c r="E997" s="94" t="s">
        <v>215</v>
      </c>
      <c r="F997" s="94" t="s">
        <v>261</v>
      </c>
      <c r="G997" s="350" t="str">
        <f t="shared" si="153"/>
        <v>3.3.93.30.10</v>
      </c>
      <c r="H997" s="99" t="s">
        <v>23</v>
      </c>
      <c r="I997" s="207" t="str">
        <f t="shared" si="161"/>
        <v>A</v>
      </c>
      <c r="J997" s="273">
        <f t="shared" si="160"/>
        <v>5</v>
      </c>
      <c r="K997" s="474" t="s">
        <v>61</v>
      </c>
      <c r="M997" s="69" t="str">
        <f t="shared" si="154"/>
        <v>3.3.93.30.10</v>
      </c>
      <c r="N997" s="69" t="str">
        <f t="shared" si="155"/>
        <v>33933010</v>
      </c>
      <c r="O997" s="69" t="b">
        <f t="shared" si="156"/>
        <v>1</v>
      </c>
      <c r="P997" s="186" t="str">
        <f t="shared" si="152"/>
        <v>33933010</v>
      </c>
      <c r="R997" s="407" t="str">
        <f t="shared" si="157"/>
        <v>A</v>
      </c>
      <c r="S997" s="45" t="b">
        <f t="shared" si="158"/>
        <v>1</v>
      </c>
      <c r="U997" s="69" t="str">
        <f t="shared" si="159"/>
        <v>3.3.93.30.10 - MATERIAL ODONTOLÓGICO</v>
      </c>
    </row>
    <row r="998" spans="1:21" s="45" customFormat="1" x14ac:dyDescent="0.25">
      <c r="A998" s="157"/>
      <c r="B998" s="136" t="s">
        <v>213</v>
      </c>
      <c r="C998" s="94" t="s">
        <v>213</v>
      </c>
      <c r="D998" s="94" t="s">
        <v>302</v>
      </c>
      <c r="E998" s="94" t="s">
        <v>215</v>
      </c>
      <c r="F998" s="94" t="s">
        <v>253</v>
      </c>
      <c r="G998" s="350" t="str">
        <f t="shared" si="153"/>
        <v>3.3.93.30.11</v>
      </c>
      <c r="H998" s="99" t="s">
        <v>154</v>
      </c>
      <c r="I998" s="207" t="str">
        <f t="shared" si="161"/>
        <v>A</v>
      </c>
      <c r="J998" s="273">
        <f t="shared" si="160"/>
        <v>5</v>
      </c>
      <c r="K998" s="474" t="s">
        <v>61</v>
      </c>
      <c r="M998" s="69" t="str">
        <f t="shared" si="154"/>
        <v>3.3.93.30.11</v>
      </c>
      <c r="N998" s="69" t="str">
        <f t="shared" si="155"/>
        <v>33933011</v>
      </c>
      <c r="O998" s="69" t="b">
        <f t="shared" si="156"/>
        <v>1</v>
      </c>
      <c r="P998" s="186" t="str">
        <f t="shared" si="152"/>
        <v>33933011</v>
      </c>
      <c r="R998" s="407" t="str">
        <f t="shared" si="157"/>
        <v>A</v>
      </c>
      <c r="S998" s="45" t="b">
        <f t="shared" si="158"/>
        <v>1</v>
      </c>
      <c r="U998" s="69" t="str">
        <f t="shared" si="159"/>
        <v>3.3.93.30.11 - MATERIAL QUÍMICO</v>
      </c>
    </row>
    <row r="999" spans="1:21" s="45" customFormat="1" x14ac:dyDescent="0.25">
      <c r="A999" s="157"/>
      <c r="B999" s="136" t="s">
        <v>213</v>
      </c>
      <c r="C999" s="94" t="s">
        <v>213</v>
      </c>
      <c r="D999" s="94" t="s">
        <v>302</v>
      </c>
      <c r="E999" s="94" t="s">
        <v>215</v>
      </c>
      <c r="F999" s="94" t="s">
        <v>223</v>
      </c>
      <c r="G999" s="350" t="str">
        <f t="shared" si="153"/>
        <v>3.3.93.30.12</v>
      </c>
      <c r="H999" s="97" t="s">
        <v>364</v>
      </c>
      <c r="I999" s="207" t="str">
        <f t="shared" si="161"/>
        <v>A</v>
      </c>
      <c r="J999" s="273">
        <f t="shared" si="160"/>
        <v>5</v>
      </c>
      <c r="K999" s="474" t="s">
        <v>61</v>
      </c>
      <c r="M999" s="69" t="str">
        <f t="shared" si="154"/>
        <v>3.3.93.30.12</v>
      </c>
      <c r="N999" s="69" t="str">
        <f t="shared" si="155"/>
        <v>33933012</v>
      </c>
      <c r="O999" s="69" t="b">
        <f t="shared" si="156"/>
        <v>1</v>
      </c>
      <c r="P999" s="186" t="str">
        <f t="shared" si="152"/>
        <v>33933012</v>
      </c>
      <c r="R999" s="407" t="str">
        <f t="shared" si="157"/>
        <v>A</v>
      </c>
      <c r="S999" s="45" t="b">
        <f t="shared" si="158"/>
        <v>1</v>
      </c>
      <c r="U999" s="69" t="str">
        <f t="shared" si="159"/>
        <v>3.3.93.30.12 - MATERIAL DE COUDELARIA OU DE USO ZOOTÉCNICO</v>
      </c>
    </row>
    <row r="1000" spans="1:21" s="45" customFormat="1" x14ac:dyDescent="0.25">
      <c r="A1000" s="157"/>
      <c r="B1000" s="136" t="s">
        <v>213</v>
      </c>
      <c r="C1000" s="94" t="s">
        <v>213</v>
      </c>
      <c r="D1000" s="94" t="s">
        <v>302</v>
      </c>
      <c r="E1000" s="94" t="s">
        <v>215</v>
      </c>
      <c r="F1000" s="94" t="s">
        <v>224</v>
      </c>
      <c r="G1000" s="350" t="str">
        <f t="shared" si="153"/>
        <v>3.3.93.30.13</v>
      </c>
      <c r="H1000" s="97" t="s">
        <v>365</v>
      </c>
      <c r="I1000" s="207" t="str">
        <f t="shared" si="161"/>
        <v>A</v>
      </c>
      <c r="J1000" s="273">
        <f t="shared" si="160"/>
        <v>5</v>
      </c>
      <c r="K1000" s="474" t="s">
        <v>61</v>
      </c>
      <c r="M1000" s="69" t="str">
        <f t="shared" si="154"/>
        <v>3.3.93.30.13</v>
      </c>
      <c r="N1000" s="69" t="str">
        <f t="shared" si="155"/>
        <v>33933013</v>
      </c>
      <c r="O1000" s="69" t="b">
        <f t="shared" si="156"/>
        <v>1</v>
      </c>
      <c r="P1000" s="186" t="str">
        <f t="shared" si="152"/>
        <v>33933013</v>
      </c>
      <c r="R1000" s="407" t="str">
        <f t="shared" si="157"/>
        <v>A</v>
      </c>
      <c r="S1000" s="45" t="b">
        <f t="shared" si="158"/>
        <v>1</v>
      </c>
      <c r="U1000" s="69" t="str">
        <f t="shared" si="159"/>
        <v>3.3.93.30.13 - MATERIAL DE CAÇA E PESCA</v>
      </c>
    </row>
    <row r="1001" spans="1:21" s="45" customFormat="1" x14ac:dyDescent="0.25">
      <c r="A1001" s="157"/>
      <c r="B1001" s="136" t="s">
        <v>213</v>
      </c>
      <c r="C1001" s="94" t="s">
        <v>213</v>
      </c>
      <c r="D1001" s="94" t="s">
        <v>302</v>
      </c>
      <c r="E1001" s="94" t="s">
        <v>215</v>
      </c>
      <c r="F1001" s="94" t="s">
        <v>254</v>
      </c>
      <c r="G1001" s="350" t="str">
        <f t="shared" si="153"/>
        <v>3.3.93.30.14</v>
      </c>
      <c r="H1001" s="99" t="s">
        <v>24</v>
      </c>
      <c r="I1001" s="207" t="str">
        <f t="shared" si="161"/>
        <v>A</v>
      </c>
      <c r="J1001" s="273">
        <f t="shared" si="160"/>
        <v>5</v>
      </c>
      <c r="K1001" s="474" t="s">
        <v>61</v>
      </c>
      <c r="M1001" s="69" t="str">
        <f t="shared" si="154"/>
        <v>3.3.93.30.14</v>
      </c>
      <c r="N1001" s="69" t="str">
        <f t="shared" si="155"/>
        <v>33933014</v>
      </c>
      <c r="O1001" s="69" t="b">
        <f t="shared" si="156"/>
        <v>1</v>
      </c>
      <c r="P1001" s="186" t="str">
        <f t="shared" si="152"/>
        <v>33933014</v>
      </c>
      <c r="R1001" s="407" t="str">
        <f t="shared" si="157"/>
        <v>A</v>
      </c>
      <c r="S1001" s="45" t="b">
        <f t="shared" si="158"/>
        <v>1</v>
      </c>
      <c r="U1001" s="69" t="str">
        <f t="shared" si="159"/>
        <v>3.3.93.30.14 - MATERIAL EDUCATIVO E ESPORTIVO</v>
      </c>
    </row>
    <row r="1002" spans="1:21" s="45" customFormat="1" x14ac:dyDescent="0.25">
      <c r="A1002" s="157"/>
      <c r="B1002" s="136" t="s">
        <v>213</v>
      </c>
      <c r="C1002" s="94" t="s">
        <v>213</v>
      </c>
      <c r="D1002" s="94" t="s">
        <v>302</v>
      </c>
      <c r="E1002" s="94" t="s">
        <v>215</v>
      </c>
      <c r="F1002" s="94" t="s">
        <v>225</v>
      </c>
      <c r="G1002" s="350" t="str">
        <f t="shared" si="153"/>
        <v>3.3.93.30.15</v>
      </c>
      <c r="H1002" s="97" t="s">
        <v>366</v>
      </c>
      <c r="I1002" s="207" t="str">
        <f t="shared" si="161"/>
        <v>A</v>
      </c>
      <c r="J1002" s="273">
        <f t="shared" si="160"/>
        <v>5</v>
      </c>
      <c r="K1002" s="474" t="s">
        <v>61</v>
      </c>
      <c r="M1002" s="69" t="str">
        <f t="shared" si="154"/>
        <v>3.3.93.30.15</v>
      </c>
      <c r="N1002" s="69" t="str">
        <f t="shared" si="155"/>
        <v>33933015</v>
      </c>
      <c r="O1002" s="69" t="b">
        <f t="shared" si="156"/>
        <v>1</v>
      </c>
      <c r="P1002" s="186" t="str">
        <f t="shared" si="152"/>
        <v>33933015</v>
      </c>
      <c r="R1002" s="407" t="str">
        <f t="shared" si="157"/>
        <v>A</v>
      </c>
      <c r="S1002" s="45" t="b">
        <f t="shared" si="158"/>
        <v>1</v>
      </c>
      <c r="U1002" s="69" t="str">
        <f t="shared" si="159"/>
        <v>3.3.93.30.15 - MATERIAL PARA FESTIVIDADES E HOMENAGENS</v>
      </c>
    </row>
    <row r="1003" spans="1:21" s="45" customFormat="1" x14ac:dyDescent="0.25">
      <c r="A1003" s="157"/>
      <c r="B1003" s="136" t="s">
        <v>213</v>
      </c>
      <c r="C1003" s="94" t="s">
        <v>213</v>
      </c>
      <c r="D1003" s="94" t="s">
        <v>302</v>
      </c>
      <c r="E1003" s="94" t="s">
        <v>215</v>
      </c>
      <c r="F1003" s="94" t="s">
        <v>255</v>
      </c>
      <c r="G1003" s="350" t="str">
        <f t="shared" si="153"/>
        <v>3.3.93.30.16</v>
      </c>
      <c r="H1003" s="99" t="s">
        <v>4</v>
      </c>
      <c r="I1003" s="207" t="str">
        <f t="shared" si="161"/>
        <v>A</v>
      </c>
      <c r="J1003" s="273">
        <f t="shared" si="160"/>
        <v>5</v>
      </c>
      <c r="K1003" s="474" t="s">
        <v>61</v>
      </c>
      <c r="M1003" s="69" t="str">
        <f t="shared" si="154"/>
        <v>3.3.93.30.16</v>
      </c>
      <c r="N1003" s="69" t="str">
        <f t="shared" si="155"/>
        <v>33933016</v>
      </c>
      <c r="O1003" s="69" t="b">
        <f t="shared" si="156"/>
        <v>1</v>
      </c>
      <c r="P1003" s="186" t="str">
        <f t="shared" si="152"/>
        <v>33933016</v>
      </c>
      <c r="R1003" s="407" t="str">
        <f t="shared" si="157"/>
        <v>A</v>
      </c>
      <c r="S1003" s="45" t="b">
        <f t="shared" si="158"/>
        <v>1</v>
      </c>
      <c r="U1003" s="69" t="str">
        <f t="shared" si="159"/>
        <v>3.3.93.30.16 - MATERIAL DE EXPEDIENTE</v>
      </c>
    </row>
    <row r="1004" spans="1:21" s="45" customFormat="1" x14ac:dyDescent="0.25">
      <c r="A1004" s="157"/>
      <c r="B1004" s="136" t="s">
        <v>213</v>
      </c>
      <c r="C1004" s="94" t="s">
        <v>213</v>
      </c>
      <c r="D1004" s="94" t="s">
        <v>302</v>
      </c>
      <c r="E1004" s="94" t="s">
        <v>215</v>
      </c>
      <c r="F1004" s="94" t="s">
        <v>266</v>
      </c>
      <c r="G1004" s="350" t="str">
        <f t="shared" si="153"/>
        <v>3.3.93.30.17</v>
      </c>
      <c r="H1004" s="99" t="s">
        <v>25</v>
      </c>
      <c r="I1004" s="207" t="str">
        <f t="shared" si="161"/>
        <v>A</v>
      </c>
      <c r="J1004" s="273">
        <f t="shared" si="160"/>
        <v>5</v>
      </c>
      <c r="K1004" s="474" t="s">
        <v>61</v>
      </c>
      <c r="M1004" s="69" t="str">
        <f t="shared" si="154"/>
        <v>3.3.93.30.17</v>
      </c>
      <c r="N1004" s="69" t="str">
        <f t="shared" si="155"/>
        <v>33933017</v>
      </c>
      <c r="O1004" s="69" t="b">
        <f t="shared" si="156"/>
        <v>1</v>
      </c>
      <c r="P1004" s="186" t="str">
        <f t="shared" si="152"/>
        <v>33933017</v>
      </c>
      <c r="R1004" s="407" t="str">
        <f t="shared" si="157"/>
        <v>A</v>
      </c>
      <c r="S1004" s="45" t="b">
        <f t="shared" si="158"/>
        <v>1</v>
      </c>
      <c r="U1004" s="69" t="str">
        <f t="shared" si="159"/>
        <v>3.3.93.30.17 - MATERIAL DE PROCESSAMENTO DE DADOS</v>
      </c>
    </row>
    <row r="1005" spans="1:21" s="45" customFormat="1" x14ac:dyDescent="0.25">
      <c r="A1005" s="157"/>
      <c r="B1005" s="136" t="s">
        <v>213</v>
      </c>
      <c r="C1005" s="94" t="s">
        <v>213</v>
      </c>
      <c r="D1005" s="94" t="s">
        <v>302</v>
      </c>
      <c r="E1005" s="94" t="s">
        <v>215</v>
      </c>
      <c r="F1005" s="94" t="s">
        <v>226</v>
      </c>
      <c r="G1005" s="350" t="str">
        <f t="shared" si="153"/>
        <v>3.3.93.30.18</v>
      </c>
      <c r="H1005" s="97" t="s">
        <v>367</v>
      </c>
      <c r="I1005" s="207" t="str">
        <f t="shared" si="161"/>
        <v>A</v>
      </c>
      <c r="J1005" s="273">
        <f t="shared" si="160"/>
        <v>5</v>
      </c>
      <c r="K1005" s="474" t="s">
        <v>61</v>
      </c>
      <c r="M1005" s="69" t="str">
        <f t="shared" si="154"/>
        <v>3.3.93.30.18</v>
      </c>
      <c r="N1005" s="69" t="str">
        <f t="shared" si="155"/>
        <v>33933018</v>
      </c>
      <c r="O1005" s="69" t="b">
        <f t="shared" si="156"/>
        <v>1</v>
      </c>
      <c r="P1005" s="186" t="str">
        <f t="shared" si="152"/>
        <v>33933018</v>
      </c>
      <c r="R1005" s="407" t="str">
        <f t="shared" si="157"/>
        <v>A</v>
      </c>
      <c r="S1005" s="45" t="b">
        <f t="shared" si="158"/>
        <v>1</v>
      </c>
      <c r="U1005" s="69" t="str">
        <f t="shared" si="159"/>
        <v>3.3.93.30.18 - MATERIAIS E MEDICAMENTOS PARA USO VETERINÁRIO</v>
      </c>
    </row>
    <row r="1006" spans="1:21" s="45" customFormat="1" x14ac:dyDescent="0.25">
      <c r="A1006" s="157"/>
      <c r="B1006" s="136" t="s">
        <v>213</v>
      </c>
      <c r="C1006" s="94" t="s">
        <v>213</v>
      </c>
      <c r="D1006" s="94" t="s">
        <v>302</v>
      </c>
      <c r="E1006" s="94" t="s">
        <v>215</v>
      </c>
      <c r="F1006" s="94" t="s">
        <v>227</v>
      </c>
      <c r="G1006" s="350" t="str">
        <f t="shared" si="153"/>
        <v>3.3.93.30.19</v>
      </c>
      <c r="H1006" s="97" t="s">
        <v>368</v>
      </c>
      <c r="I1006" s="207" t="str">
        <f t="shared" si="161"/>
        <v>A</v>
      </c>
      <c r="J1006" s="273">
        <f t="shared" si="160"/>
        <v>5</v>
      </c>
      <c r="K1006" s="474" t="s">
        <v>61</v>
      </c>
      <c r="M1006" s="69" t="str">
        <f t="shared" si="154"/>
        <v>3.3.93.30.19</v>
      </c>
      <c r="N1006" s="69" t="str">
        <f t="shared" si="155"/>
        <v>33933019</v>
      </c>
      <c r="O1006" s="69" t="b">
        <f t="shared" si="156"/>
        <v>1</v>
      </c>
      <c r="P1006" s="186" t="str">
        <f t="shared" si="152"/>
        <v>33933019</v>
      </c>
      <c r="R1006" s="407" t="str">
        <f t="shared" si="157"/>
        <v>A</v>
      </c>
      <c r="S1006" s="45" t="b">
        <f t="shared" si="158"/>
        <v>1</v>
      </c>
      <c r="U1006" s="69" t="str">
        <f t="shared" si="159"/>
        <v>3.3.93.30.19 - MATERIAL DE ACONDICIONAMENTO E EMBALAGEM</v>
      </c>
    </row>
    <row r="1007" spans="1:21" s="45" customFormat="1" x14ac:dyDescent="0.25">
      <c r="A1007" s="157"/>
      <c r="B1007" s="136" t="s">
        <v>213</v>
      </c>
      <c r="C1007" s="94" t="s">
        <v>213</v>
      </c>
      <c r="D1007" s="94" t="s">
        <v>302</v>
      </c>
      <c r="E1007" s="94" t="s">
        <v>215</v>
      </c>
      <c r="F1007" s="94" t="s">
        <v>256</v>
      </c>
      <c r="G1007" s="350" t="str">
        <f t="shared" si="153"/>
        <v>3.3.93.30.20</v>
      </c>
      <c r="H1007" s="99" t="s">
        <v>26</v>
      </c>
      <c r="I1007" s="207" t="str">
        <f t="shared" si="161"/>
        <v>A</v>
      </c>
      <c r="J1007" s="273">
        <f t="shared" si="160"/>
        <v>5</v>
      </c>
      <c r="K1007" s="474" t="s">
        <v>61</v>
      </c>
      <c r="M1007" s="69" t="str">
        <f t="shared" si="154"/>
        <v>3.3.93.30.20</v>
      </c>
      <c r="N1007" s="69" t="str">
        <f t="shared" si="155"/>
        <v>33933020</v>
      </c>
      <c r="O1007" s="69" t="b">
        <f t="shared" si="156"/>
        <v>1</v>
      </c>
      <c r="P1007" s="186" t="str">
        <f t="shared" si="152"/>
        <v>33933020</v>
      </c>
      <c r="R1007" s="407" t="str">
        <f t="shared" si="157"/>
        <v>A</v>
      </c>
      <c r="S1007" s="45" t="b">
        <f t="shared" si="158"/>
        <v>1</v>
      </c>
      <c r="U1007" s="69" t="str">
        <f t="shared" si="159"/>
        <v>3.3.93.30.20 - MATERIAL DE CAMA, MESA E BANHO</v>
      </c>
    </row>
    <row r="1008" spans="1:21" s="45" customFormat="1" x14ac:dyDescent="0.25">
      <c r="A1008" s="157"/>
      <c r="B1008" s="136" t="s">
        <v>213</v>
      </c>
      <c r="C1008" s="94" t="s">
        <v>213</v>
      </c>
      <c r="D1008" s="94" t="s">
        <v>302</v>
      </c>
      <c r="E1008" s="94" t="s">
        <v>215</v>
      </c>
      <c r="F1008" s="94" t="s">
        <v>257</v>
      </c>
      <c r="G1008" s="350" t="str">
        <f t="shared" si="153"/>
        <v>3.3.93.30.21</v>
      </c>
      <c r="H1008" s="99" t="s">
        <v>155</v>
      </c>
      <c r="I1008" s="207" t="str">
        <f t="shared" si="161"/>
        <v>A</v>
      </c>
      <c r="J1008" s="273">
        <f t="shared" si="160"/>
        <v>5</v>
      </c>
      <c r="K1008" s="474" t="s">
        <v>61</v>
      </c>
      <c r="M1008" s="69" t="str">
        <f t="shared" si="154"/>
        <v>3.3.93.30.21</v>
      </c>
      <c r="N1008" s="69" t="str">
        <f t="shared" si="155"/>
        <v>33933021</v>
      </c>
      <c r="O1008" s="69" t="b">
        <f t="shared" si="156"/>
        <v>1</v>
      </c>
      <c r="P1008" s="186" t="str">
        <f t="shared" ref="P1008:P1071" si="162">TRIM(SUBSTITUTE(TEXT(G1008,"00000000"),".",""))</f>
        <v>33933021</v>
      </c>
      <c r="R1008" s="407" t="str">
        <f t="shared" si="157"/>
        <v>A</v>
      </c>
      <c r="S1008" s="45" t="b">
        <f t="shared" si="158"/>
        <v>1</v>
      </c>
      <c r="U1008" s="69" t="str">
        <f t="shared" si="159"/>
        <v>3.3.93.30.21 - MATERIAL DE LIMPEZA E PRODUÇÃO DE HIGIENIZAÇÃO</v>
      </c>
    </row>
    <row r="1009" spans="1:21" s="45" customFormat="1" x14ac:dyDescent="0.25">
      <c r="A1009" s="157"/>
      <c r="B1009" s="136">
        <v>3</v>
      </c>
      <c r="C1009" s="94">
        <v>3</v>
      </c>
      <c r="D1009" s="94" t="s">
        <v>302</v>
      </c>
      <c r="E1009" s="94" t="s">
        <v>215</v>
      </c>
      <c r="F1009" s="94" t="s">
        <v>258</v>
      </c>
      <c r="G1009" s="350" t="str">
        <f t="shared" si="153"/>
        <v>3.3.93.30.22</v>
      </c>
      <c r="H1009" s="99" t="s">
        <v>369</v>
      </c>
      <c r="I1009" s="207" t="str">
        <f t="shared" si="161"/>
        <v>A</v>
      </c>
      <c r="J1009" s="273">
        <f t="shared" si="160"/>
        <v>5</v>
      </c>
      <c r="K1009" s="474" t="s">
        <v>61</v>
      </c>
      <c r="M1009" s="69" t="str">
        <f t="shared" si="154"/>
        <v>3.3.93.30.22</v>
      </c>
      <c r="N1009" s="69" t="str">
        <f t="shared" si="155"/>
        <v>33933022</v>
      </c>
      <c r="O1009" s="69" t="b">
        <f t="shared" si="156"/>
        <v>1</v>
      </c>
      <c r="P1009" s="186" t="str">
        <f t="shared" si="162"/>
        <v>33933022</v>
      </c>
      <c r="R1009" s="407" t="str">
        <f t="shared" si="157"/>
        <v>A</v>
      </c>
      <c r="S1009" s="45" t="b">
        <f t="shared" si="158"/>
        <v>1</v>
      </c>
      <c r="U1009" s="69" t="str">
        <f t="shared" si="159"/>
        <v>3.3.93.30.22 - MATERIAL DE COPA E COZINHA</v>
      </c>
    </row>
    <row r="1010" spans="1:21" s="47" customFormat="1" x14ac:dyDescent="0.25">
      <c r="A1010" s="157"/>
      <c r="B1010" s="136" t="s">
        <v>213</v>
      </c>
      <c r="C1010" s="94" t="s">
        <v>213</v>
      </c>
      <c r="D1010" s="94" t="s">
        <v>302</v>
      </c>
      <c r="E1010" s="94" t="s">
        <v>215</v>
      </c>
      <c r="F1010" s="94" t="s">
        <v>259</v>
      </c>
      <c r="G1010" s="350" t="str">
        <f t="shared" si="153"/>
        <v>3.3.93.30.23</v>
      </c>
      <c r="H1010" s="99" t="s">
        <v>156</v>
      </c>
      <c r="I1010" s="207" t="str">
        <f t="shared" si="161"/>
        <v>A</v>
      </c>
      <c r="J1010" s="273">
        <f t="shared" si="160"/>
        <v>5</v>
      </c>
      <c r="K1010" s="474" t="s">
        <v>61</v>
      </c>
      <c r="M1010" s="69" t="str">
        <f t="shared" si="154"/>
        <v>3.3.93.30.23</v>
      </c>
      <c r="N1010" s="69" t="str">
        <f t="shared" si="155"/>
        <v>33933023</v>
      </c>
      <c r="O1010" s="69" t="b">
        <f t="shared" si="156"/>
        <v>1</v>
      </c>
      <c r="P1010" s="186" t="str">
        <f t="shared" si="162"/>
        <v>33933023</v>
      </c>
      <c r="R1010" s="407" t="str">
        <f t="shared" si="157"/>
        <v>A</v>
      </c>
      <c r="S1010" s="47" t="b">
        <f t="shared" si="158"/>
        <v>1</v>
      </c>
      <c r="U1010" s="69" t="str">
        <f t="shared" si="159"/>
        <v>3.3.93.30.23 - MATERIAL DE UNIFORMES, TECIDOS E AVIAMENTOS</v>
      </c>
    </row>
    <row r="1011" spans="1:21" s="47" customFormat="1" x14ac:dyDescent="0.25">
      <c r="A1011" s="157"/>
      <c r="B1011" s="136" t="s">
        <v>213</v>
      </c>
      <c r="C1011" s="94" t="s">
        <v>213</v>
      </c>
      <c r="D1011" s="94" t="s">
        <v>302</v>
      </c>
      <c r="E1011" s="94" t="s">
        <v>215</v>
      </c>
      <c r="F1011" s="94" t="s">
        <v>229</v>
      </c>
      <c r="G1011" s="350" t="str">
        <f t="shared" si="153"/>
        <v>3.3.93.30.24</v>
      </c>
      <c r="H1011" s="135" t="s">
        <v>370</v>
      </c>
      <c r="I1011" s="223" t="str">
        <f t="shared" si="161"/>
        <v>A</v>
      </c>
      <c r="J1011" s="289">
        <f t="shared" si="160"/>
        <v>5</v>
      </c>
      <c r="K1011" s="474" t="s">
        <v>61</v>
      </c>
      <c r="M1011" s="69" t="str">
        <f t="shared" si="154"/>
        <v>3.3.93.30.24</v>
      </c>
      <c r="N1011" s="69" t="str">
        <f t="shared" si="155"/>
        <v>33933024</v>
      </c>
      <c r="O1011" s="69" t="b">
        <f t="shared" si="156"/>
        <v>1</v>
      </c>
      <c r="P1011" s="186" t="str">
        <f t="shared" si="162"/>
        <v>33933024</v>
      </c>
      <c r="R1011" s="407" t="str">
        <f t="shared" si="157"/>
        <v>A</v>
      </c>
      <c r="S1011" s="47" t="b">
        <f t="shared" si="158"/>
        <v>1</v>
      </c>
      <c r="U1011" s="69" t="str">
        <f t="shared" si="159"/>
        <v>3.3.93.30.24 - MATERIAL DE CONSTRUÇÃO PARA REPAROS EM IMÓVEIS</v>
      </c>
    </row>
    <row r="1012" spans="1:21" s="47" customFormat="1" x14ac:dyDescent="0.25">
      <c r="A1012" s="157"/>
      <c r="B1012" s="136" t="s">
        <v>213</v>
      </c>
      <c r="C1012" s="94" t="s">
        <v>213</v>
      </c>
      <c r="D1012" s="94" t="s">
        <v>302</v>
      </c>
      <c r="E1012" s="94" t="s">
        <v>215</v>
      </c>
      <c r="F1012" s="94" t="s">
        <v>238</v>
      </c>
      <c r="G1012" s="350" t="str">
        <f t="shared" si="153"/>
        <v>3.3.93.30.25</v>
      </c>
      <c r="H1012" s="97" t="s">
        <v>371</v>
      </c>
      <c r="I1012" s="207" t="str">
        <f t="shared" si="161"/>
        <v>A</v>
      </c>
      <c r="J1012" s="273">
        <f t="shared" si="160"/>
        <v>5</v>
      </c>
      <c r="K1012" s="474" t="s">
        <v>61</v>
      </c>
      <c r="M1012" s="69" t="str">
        <f t="shared" si="154"/>
        <v>3.3.93.30.25</v>
      </c>
      <c r="N1012" s="69" t="str">
        <f t="shared" si="155"/>
        <v>33933025</v>
      </c>
      <c r="O1012" s="69" t="b">
        <f t="shared" si="156"/>
        <v>1</v>
      </c>
      <c r="P1012" s="186" t="str">
        <f t="shared" si="162"/>
        <v>33933025</v>
      </c>
      <c r="R1012" s="407" t="str">
        <f t="shared" si="157"/>
        <v>A</v>
      </c>
      <c r="S1012" s="47" t="b">
        <f t="shared" si="158"/>
        <v>1</v>
      </c>
      <c r="U1012" s="69" t="str">
        <f t="shared" si="159"/>
        <v>3.3.93.30.25 - MATERIAL PARA MANUTENÇÃO DE BENS MÓVEIS</v>
      </c>
    </row>
    <row r="1013" spans="1:21" s="47" customFormat="1" x14ac:dyDescent="0.25">
      <c r="A1013" s="157"/>
      <c r="B1013" s="136" t="s">
        <v>213</v>
      </c>
      <c r="C1013" s="94" t="s">
        <v>213</v>
      </c>
      <c r="D1013" s="94" t="s">
        <v>302</v>
      </c>
      <c r="E1013" s="94" t="s">
        <v>215</v>
      </c>
      <c r="F1013" s="94" t="s">
        <v>236</v>
      </c>
      <c r="G1013" s="350" t="str">
        <f t="shared" si="153"/>
        <v>3.3.93.30.26</v>
      </c>
      <c r="H1013" s="95" t="s">
        <v>372</v>
      </c>
      <c r="I1013" s="207" t="str">
        <f t="shared" si="161"/>
        <v>A</v>
      </c>
      <c r="J1013" s="273">
        <f t="shared" si="160"/>
        <v>5</v>
      </c>
      <c r="K1013" s="474" t="s">
        <v>61</v>
      </c>
      <c r="M1013" s="69" t="str">
        <f t="shared" si="154"/>
        <v>3.3.93.30.26</v>
      </c>
      <c r="N1013" s="69" t="str">
        <f t="shared" si="155"/>
        <v>33933026</v>
      </c>
      <c r="O1013" s="69" t="b">
        <f t="shared" si="156"/>
        <v>1</v>
      </c>
      <c r="P1013" s="186" t="str">
        <f t="shared" si="162"/>
        <v>33933026</v>
      </c>
      <c r="R1013" s="407" t="str">
        <f t="shared" si="157"/>
        <v>A</v>
      </c>
      <c r="S1013" s="47" t="b">
        <f t="shared" si="158"/>
        <v>1</v>
      </c>
      <c r="U1013" s="69" t="str">
        <f t="shared" si="159"/>
        <v>3.3.93.30.26 - MATERIAL PARA INSTALAÇÃO ELÉTRICA E ELETRÔNICA</v>
      </c>
    </row>
    <row r="1014" spans="1:21" s="47" customFormat="1" x14ac:dyDescent="0.25">
      <c r="A1014" s="157"/>
      <c r="B1014" s="136" t="s">
        <v>213</v>
      </c>
      <c r="C1014" s="94" t="s">
        <v>213</v>
      </c>
      <c r="D1014" s="94" t="s">
        <v>302</v>
      </c>
      <c r="E1014" s="94" t="s">
        <v>215</v>
      </c>
      <c r="F1014" s="94" t="s">
        <v>230</v>
      </c>
      <c r="G1014" s="350" t="str">
        <f t="shared" si="153"/>
        <v>3.3.93.30.27</v>
      </c>
      <c r="H1014" s="97" t="s">
        <v>373</v>
      </c>
      <c r="I1014" s="207" t="str">
        <f t="shared" si="161"/>
        <v>A</v>
      </c>
      <c r="J1014" s="273">
        <f t="shared" si="160"/>
        <v>5</v>
      </c>
      <c r="K1014" s="474" t="s">
        <v>61</v>
      </c>
      <c r="M1014" s="69" t="str">
        <f t="shared" si="154"/>
        <v>3.3.93.30.27</v>
      </c>
      <c r="N1014" s="69" t="str">
        <f t="shared" si="155"/>
        <v>33933027</v>
      </c>
      <c r="O1014" s="69" t="b">
        <f t="shared" si="156"/>
        <v>1</v>
      </c>
      <c r="P1014" s="186" t="str">
        <f t="shared" si="162"/>
        <v>33933027</v>
      </c>
      <c r="R1014" s="407" t="str">
        <f t="shared" si="157"/>
        <v>A</v>
      </c>
      <c r="S1014" s="47" t="b">
        <f t="shared" si="158"/>
        <v>1</v>
      </c>
      <c r="U1014" s="69" t="str">
        <f t="shared" si="159"/>
        <v>3.3.93.30.27 - MATERIAL DE MANOBRA E PATRULHAMENTO</v>
      </c>
    </row>
    <row r="1015" spans="1:21" s="47" customFormat="1" x14ac:dyDescent="0.25">
      <c r="A1015" s="157"/>
      <c r="B1015" s="136" t="s">
        <v>213</v>
      </c>
      <c r="C1015" s="94" t="s">
        <v>213</v>
      </c>
      <c r="D1015" s="94" t="s">
        <v>302</v>
      </c>
      <c r="E1015" s="94" t="s">
        <v>215</v>
      </c>
      <c r="F1015" s="94" t="s">
        <v>260</v>
      </c>
      <c r="G1015" s="350" t="str">
        <f t="shared" si="153"/>
        <v>3.3.93.30.28</v>
      </c>
      <c r="H1015" s="99" t="s">
        <v>267</v>
      </c>
      <c r="I1015" s="207" t="str">
        <f t="shared" si="161"/>
        <v>A</v>
      </c>
      <c r="J1015" s="273">
        <f t="shared" si="160"/>
        <v>5</v>
      </c>
      <c r="K1015" s="474" t="s">
        <v>61</v>
      </c>
      <c r="M1015" s="69" t="str">
        <f t="shared" si="154"/>
        <v>3.3.93.30.28</v>
      </c>
      <c r="N1015" s="69" t="str">
        <f t="shared" si="155"/>
        <v>33933028</v>
      </c>
      <c r="O1015" s="69" t="b">
        <f t="shared" si="156"/>
        <v>1</v>
      </c>
      <c r="P1015" s="186" t="str">
        <f t="shared" si="162"/>
        <v>33933028</v>
      </c>
      <c r="R1015" s="407" t="str">
        <f t="shared" si="157"/>
        <v>A</v>
      </c>
      <c r="S1015" s="47" t="b">
        <f t="shared" si="158"/>
        <v>1</v>
      </c>
      <c r="U1015" s="69" t="str">
        <f t="shared" si="159"/>
        <v>3.3.93.30.28 - MATERIAL DE PRODUÇÃO E SEGURANÇA</v>
      </c>
    </row>
    <row r="1016" spans="1:21" s="47" customFormat="1" x14ac:dyDescent="0.25">
      <c r="A1016" s="157"/>
      <c r="B1016" s="136" t="s">
        <v>213</v>
      </c>
      <c r="C1016" s="94" t="s">
        <v>213</v>
      </c>
      <c r="D1016" s="94" t="s">
        <v>302</v>
      </c>
      <c r="E1016" s="94" t="s">
        <v>215</v>
      </c>
      <c r="F1016" s="94" t="s">
        <v>237</v>
      </c>
      <c r="G1016" s="350" t="str">
        <f t="shared" si="153"/>
        <v>3.3.93.30.29</v>
      </c>
      <c r="H1016" s="97" t="s">
        <v>374</v>
      </c>
      <c r="I1016" s="207" t="str">
        <f t="shared" si="161"/>
        <v>A</v>
      </c>
      <c r="J1016" s="273">
        <f t="shared" si="160"/>
        <v>5</v>
      </c>
      <c r="K1016" s="474" t="s">
        <v>61</v>
      </c>
      <c r="M1016" s="69" t="str">
        <f t="shared" si="154"/>
        <v>3.3.93.30.29</v>
      </c>
      <c r="N1016" s="69" t="str">
        <f t="shared" si="155"/>
        <v>33933029</v>
      </c>
      <c r="O1016" s="69" t="b">
        <f t="shared" si="156"/>
        <v>1</v>
      </c>
      <c r="P1016" s="186" t="str">
        <f t="shared" si="162"/>
        <v>33933029</v>
      </c>
      <c r="R1016" s="407" t="str">
        <f t="shared" si="157"/>
        <v>A</v>
      </c>
      <c r="S1016" s="47" t="b">
        <f t="shared" si="158"/>
        <v>1</v>
      </c>
      <c r="U1016" s="69" t="str">
        <f t="shared" si="159"/>
        <v>3.3.93.30.29 - MATERIAL PARA ÁUDIO, VÍDEO E FOTO</v>
      </c>
    </row>
    <row r="1017" spans="1:21" s="47" customFormat="1" x14ac:dyDescent="0.25">
      <c r="A1017" s="157"/>
      <c r="B1017" s="136" t="s">
        <v>213</v>
      </c>
      <c r="C1017" s="94" t="s">
        <v>213</v>
      </c>
      <c r="D1017" s="94" t="s">
        <v>302</v>
      </c>
      <c r="E1017" s="94" t="s">
        <v>215</v>
      </c>
      <c r="F1017" s="94" t="s">
        <v>215</v>
      </c>
      <c r="G1017" s="350" t="str">
        <f t="shared" si="153"/>
        <v>3.3.93.30.30</v>
      </c>
      <c r="H1017" s="97" t="s">
        <v>375</v>
      </c>
      <c r="I1017" s="207" t="str">
        <f t="shared" si="161"/>
        <v>A</v>
      </c>
      <c r="J1017" s="273">
        <f t="shared" si="160"/>
        <v>5</v>
      </c>
      <c r="K1017" s="474" t="s">
        <v>61</v>
      </c>
      <c r="M1017" s="69" t="str">
        <f t="shared" si="154"/>
        <v>3.3.93.30.30</v>
      </c>
      <c r="N1017" s="69" t="str">
        <f t="shared" si="155"/>
        <v>33933030</v>
      </c>
      <c r="O1017" s="69" t="b">
        <f t="shared" si="156"/>
        <v>1</v>
      </c>
      <c r="P1017" s="186" t="str">
        <f t="shared" si="162"/>
        <v>33933030</v>
      </c>
      <c r="R1017" s="407" t="str">
        <f t="shared" si="157"/>
        <v>A</v>
      </c>
      <c r="S1017" s="47" t="b">
        <f t="shared" si="158"/>
        <v>1</v>
      </c>
      <c r="U1017" s="69" t="str">
        <f t="shared" si="159"/>
        <v>3.3.93.30.30 - MATERIAL PARA COMUNICAÇÕES</v>
      </c>
    </row>
    <row r="1018" spans="1:21" s="47" customFormat="1" x14ac:dyDescent="0.25">
      <c r="A1018" s="157"/>
      <c r="B1018" s="136" t="s">
        <v>213</v>
      </c>
      <c r="C1018" s="94" t="s">
        <v>213</v>
      </c>
      <c r="D1018" s="94" t="s">
        <v>302</v>
      </c>
      <c r="E1018" s="94" t="s">
        <v>215</v>
      </c>
      <c r="F1018" s="94" t="s">
        <v>228</v>
      </c>
      <c r="G1018" s="350" t="str">
        <f t="shared" si="153"/>
        <v>3.3.93.30.31</v>
      </c>
      <c r="H1018" s="97" t="s">
        <v>376</v>
      </c>
      <c r="I1018" s="207" t="str">
        <f t="shared" si="161"/>
        <v>A</v>
      </c>
      <c r="J1018" s="273">
        <f t="shared" si="160"/>
        <v>5</v>
      </c>
      <c r="K1018" s="474" t="s">
        <v>61</v>
      </c>
      <c r="M1018" s="69" t="str">
        <f t="shared" si="154"/>
        <v>3.3.93.30.31</v>
      </c>
      <c r="N1018" s="69" t="str">
        <f t="shared" si="155"/>
        <v>33933031</v>
      </c>
      <c r="O1018" s="69" t="b">
        <f t="shared" si="156"/>
        <v>1</v>
      </c>
      <c r="P1018" s="186" t="str">
        <f t="shared" si="162"/>
        <v>33933031</v>
      </c>
      <c r="R1018" s="407" t="str">
        <f t="shared" si="157"/>
        <v>A</v>
      </c>
      <c r="S1018" s="47" t="b">
        <f t="shared" si="158"/>
        <v>1</v>
      </c>
      <c r="U1018" s="69" t="str">
        <f t="shared" si="159"/>
        <v>3.3.93.30.31 - SEMENTES, MUDAS DE PLANTAS E INSUMOS</v>
      </c>
    </row>
    <row r="1019" spans="1:21" s="47" customFormat="1" x14ac:dyDescent="0.25">
      <c r="A1019" s="157"/>
      <c r="B1019" s="136" t="s">
        <v>213</v>
      </c>
      <c r="C1019" s="94" t="s">
        <v>213</v>
      </c>
      <c r="D1019" s="94" t="s">
        <v>302</v>
      </c>
      <c r="E1019" s="94" t="s">
        <v>215</v>
      </c>
      <c r="F1019" s="94" t="s">
        <v>233</v>
      </c>
      <c r="G1019" s="350" t="str">
        <f t="shared" si="153"/>
        <v>3.3.93.30.32</v>
      </c>
      <c r="H1019" s="97" t="s">
        <v>377</v>
      </c>
      <c r="I1019" s="207" t="str">
        <f t="shared" si="161"/>
        <v>A</v>
      </c>
      <c r="J1019" s="273">
        <f t="shared" si="160"/>
        <v>5</v>
      </c>
      <c r="K1019" s="474" t="s">
        <v>61</v>
      </c>
      <c r="M1019" s="69" t="str">
        <f t="shared" si="154"/>
        <v>3.3.93.30.32</v>
      </c>
      <c r="N1019" s="69" t="str">
        <f t="shared" si="155"/>
        <v>33933032</v>
      </c>
      <c r="O1019" s="69" t="b">
        <f t="shared" si="156"/>
        <v>1</v>
      </c>
      <c r="P1019" s="186" t="str">
        <f t="shared" si="162"/>
        <v>33933032</v>
      </c>
      <c r="R1019" s="407" t="str">
        <f t="shared" si="157"/>
        <v>A</v>
      </c>
      <c r="S1019" s="47" t="b">
        <f t="shared" si="158"/>
        <v>1</v>
      </c>
      <c r="U1019" s="69" t="str">
        <f t="shared" si="159"/>
        <v>3.3.93.30.32 - SUPRIMENTO DE AVIAÇÃO</v>
      </c>
    </row>
    <row r="1020" spans="1:21" s="47" customFormat="1" x14ac:dyDescent="0.25">
      <c r="A1020" s="157"/>
      <c r="B1020" s="136" t="s">
        <v>213</v>
      </c>
      <c r="C1020" s="94" t="s">
        <v>213</v>
      </c>
      <c r="D1020" s="94" t="s">
        <v>302</v>
      </c>
      <c r="E1020" s="94" t="s">
        <v>215</v>
      </c>
      <c r="F1020" s="94" t="s">
        <v>239</v>
      </c>
      <c r="G1020" s="350" t="str">
        <f t="shared" si="153"/>
        <v>3.3.93.30.33</v>
      </c>
      <c r="H1020" s="97" t="s">
        <v>378</v>
      </c>
      <c r="I1020" s="207" t="str">
        <f t="shared" si="161"/>
        <v>A</v>
      </c>
      <c r="J1020" s="273">
        <f t="shared" si="160"/>
        <v>5</v>
      </c>
      <c r="K1020" s="474" t="s">
        <v>61</v>
      </c>
      <c r="M1020" s="69" t="str">
        <f t="shared" si="154"/>
        <v>3.3.93.30.33</v>
      </c>
      <c r="N1020" s="69" t="str">
        <f t="shared" si="155"/>
        <v>33933033</v>
      </c>
      <c r="O1020" s="69" t="b">
        <f t="shared" si="156"/>
        <v>1</v>
      </c>
      <c r="P1020" s="186" t="str">
        <f t="shared" si="162"/>
        <v>33933033</v>
      </c>
      <c r="R1020" s="407" t="str">
        <f t="shared" si="157"/>
        <v>A</v>
      </c>
      <c r="S1020" s="47" t="b">
        <f t="shared" si="158"/>
        <v>1</v>
      </c>
      <c r="U1020" s="69" t="str">
        <f t="shared" si="159"/>
        <v>3.3.93.30.33 - MATERIAL PARA PRODUÇÃO INDUSTRIAL</v>
      </c>
    </row>
    <row r="1021" spans="1:21" s="47" customFormat="1" x14ac:dyDescent="0.25">
      <c r="A1021" s="157"/>
      <c r="B1021" s="136" t="s">
        <v>213</v>
      </c>
      <c r="C1021" s="94" t="s">
        <v>213</v>
      </c>
      <c r="D1021" s="94" t="s">
        <v>302</v>
      </c>
      <c r="E1021" s="94" t="s">
        <v>215</v>
      </c>
      <c r="F1021" s="94" t="s">
        <v>234</v>
      </c>
      <c r="G1021" s="350" t="str">
        <f t="shared" si="153"/>
        <v>3.3.93.30.34</v>
      </c>
      <c r="H1021" s="97" t="s">
        <v>379</v>
      </c>
      <c r="I1021" s="207" t="str">
        <f t="shared" si="161"/>
        <v>A</v>
      </c>
      <c r="J1021" s="273">
        <f t="shared" si="160"/>
        <v>5</v>
      </c>
      <c r="K1021" s="474" t="s">
        <v>61</v>
      </c>
      <c r="M1021" s="69" t="str">
        <f t="shared" si="154"/>
        <v>3.3.93.30.34</v>
      </c>
      <c r="N1021" s="69" t="str">
        <f t="shared" si="155"/>
        <v>33933034</v>
      </c>
      <c r="O1021" s="69" t="b">
        <f t="shared" si="156"/>
        <v>1</v>
      </c>
      <c r="P1021" s="186" t="str">
        <f t="shared" si="162"/>
        <v>33933034</v>
      </c>
      <c r="R1021" s="407" t="str">
        <f t="shared" si="157"/>
        <v>A</v>
      </c>
      <c r="S1021" s="47" t="b">
        <f t="shared" si="158"/>
        <v>1</v>
      </c>
      <c r="U1021" s="69" t="str">
        <f t="shared" si="159"/>
        <v>3.3.93.30.34 - SOBRESSALENTES, MÁQUINAS E MOTORES DE NAVIOS E EMBARCAÇÕES</v>
      </c>
    </row>
    <row r="1022" spans="1:21" s="47" customFormat="1" x14ac:dyDescent="0.25">
      <c r="A1022" s="157"/>
      <c r="B1022" s="136" t="s">
        <v>213</v>
      </c>
      <c r="C1022" s="94" t="s">
        <v>213</v>
      </c>
      <c r="D1022" s="94" t="s">
        <v>302</v>
      </c>
      <c r="E1022" s="94" t="s">
        <v>215</v>
      </c>
      <c r="F1022" s="94" t="s">
        <v>268</v>
      </c>
      <c r="G1022" s="350" t="str">
        <f t="shared" si="153"/>
        <v>3.3.93.30.35</v>
      </c>
      <c r="H1022" s="99" t="s">
        <v>27</v>
      </c>
      <c r="I1022" s="207" t="str">
        <f t="shared" si="161"/>
        <v>A</v>
      </c>
      <c r="J1022" s="273">
        <f t="shared" si="160"/>
        <v>5</v>
      </c>
      <c r="K1022" s="474" t="s">
        <v>61</v>
      </c>
      <c r="M1022" s="69" t="str">
        <f t="shared" si="154"/>
        <v>3.3.93.30.35</v>
      </c>
      <c r="N1022" s="69" t="str">
        <f t="shared" si="155"/>
        <v>33933035</v>
      </c>
      <c r="O1022" s="69" t="b">
        <f t="shared" si="156"/>
        <v>1</v>
      </c>
      <c r="P1022" s="186" t="str">
        <f t="shared" si="162"/>
        <v>33933035</v>
      </c>
      <c r="R1022" s="407" t="str">
        <f t="shared" si="157"/>
        <v>A</v>
      </c>
      <c r="S1022" s="47" t="b">
        <f t="shared" si="158"/>
        <v>1</v>
      </c>
      <c r="U1022" s="69" t="str">
        <f t="shared" si="159"/>
        <v>3.3.93.30.35 - MATERIAL LABORATORIAL</v>
      </c>
    </row>
    <row r="1023" spans="1:21" s="47" customFormat="1" x14ac:dyDescent="0.25">
      <c r="A1023" s="157"/>
      <c r="B1023" s="136" t="s">
        <v>213</v>
      </c>
      <c r="C1023" s="94" t="s">
        <v>213</v>
      </c>
      <c r="D1023" s="94" t="s">
        <v>302</v>
      </c>
      <c r="E1023" s="94" t="s">
        <v>215</v>
      </c>
      <c r="F1023" s="94" t="s">
        <v>250</v>
      </c>
      <c r="G1023" s="350" t="str">
        <f t="shared" si="153"/>
        <v>3.3.93.30.36</v>
      </c>
      <c r="H1023" s="99" t="s">
        <v>28</v>
      </c>
      <c r="I1023" s="207" t="str">
        <f t="shared" si="161"/>
        <v>A</v>
      </c>
      <c r="J1023" s="273">
        <f t="shared" si="160"/>
        <v>5</v>
      </c>
      <c r="K1023" s="474" t="s">
        <v>61</v>
      </c>
      <c r="M1023" s="69" t="str">
        <f t="shared" si="154"/>
        <v>3.3.93.30.36</v>
      </c>
      <c r="N1023" s="69" t="str">
        <f t="shared" si="155"/>
        <v>33933036</v>
      </c>
      <c r="O1023" s="69" t="b">
        <f t="shared" si="156"/>
        <v>1</v>
      </c>
      <c r="P1023" s="186" t="str">
        <f t="shared" si="162"/>
        <v>33933036</v>
      </c>
      <c r="R1023" s="407" t="str">
        <f t="shared" si="157"/>
        <v>A</v>
      </c>
      <c r="S1023" s="47" t="b">
        <f t="shared" si="158"/>
        <v>1</v>
      </c>
      <c r="U1023" s="69" t="str">
        <f t="shared" si="159"/>
        <v>3.3.93.30.36 - MATERIAL HOSPITALAR</v>
      </c>
    </row>
    <row r="1024" spans="1:21" s="47" customFormat="1" x14ac:dyDescent="0.25">
      <c r="A1024" s="157"/>
      <c r="B1024" s="136" t="s">
        <v>213</v>
      </c>
      <c r="C1024" s="94" t="s">
        <v>213</v>
      </c>
      <c r="D1024" s="94" t="s">
        <v>302</v>
      </c>
      <c r="E1024" s="94" t="s">
        <v>215</v>
      </c>
      <c r="F1024" s="94" t="s">
        <v>240</v>
      </c>
      <c r="G1024" s="350" t="str">
        <f t="shared" si="153"/>
        <v>3.3.93.30.37</v>
      </c>
      <c r="H1024" s="97" t="s">
        <v>380</v>
      </c>
      <c r="I1024" s="207" t="str">
        <f t="shared" si="161"/>
        <v>A</v>
      </c>
      <c r="J1024" s="273">
        <f t="shared" si="160"/>
        <v>5</v>
      </c>
      <c r="K1024" s="474" t="s">
        <v>61</v>
      </c>
      <c r="M1024" s="69" t="str">
        <f t="shared" si="154"/>
        <v>3.3.93.30.37</v>
      </c>
      <c r="N1024" s="69" t="str">
        <f t="shared" si="155"/>
        <v>33933037</v>
      </c>
      <c r="O1024" s="69" t="b">
        <f t="shared" si="156"/>
        <v>1</v>
      </c>
      <c r="P1024" s="186" t="str">
        <f t="shared" si="162"/>
        <v>33933037</v>
      </c>
      <c r="R1024" s="407" t="str">
        <f t="shared" si="157"/>
        <v>A</v>
      </c>
      <c r="S1024" s="47" t="b">
        <f t="shared" si="158"/>
        <v>1</v>
      </c>
      <c r="U1024" s="69" t="str">
        <f t="shared" si="159"/>
        <v>3.3.93.30.37 - SOBRESSALENTES DE ARMAMENTO</v>
      </c>
    </row>
    <row r="1025" spans="1:21" s="47" customFormat="1" x14ac:dyDescent="0.25">
      <c r="A1025" s="157"/>
      <c r="B1025" s="136" t="s">
        <v>213</v>
      </c>
      <c r="C1025" s="94" t="s">
        <v>213</v>
      </c>
      <c r="D1025" s="94" t="s">
        <v>302</v>
      </c>
      <c r="E1025" s="94" t="s">
        <v>215</v>
      </c>
      <c r="F1025" s="94" t="s">
        <v>232</v>
      </c>
      <c r="G1025" s="350" t="str">
        <f t="shared" si="153"/>
        <v>3.3.93.30.38</v>
      </c>
      <c r="H1025" s="97" t="s">
        <v>381</v>
      </c>
      <c r="I1025" s="207" t="str">
        <f t="shared" si="161"/>
        <v>A</v>
      </c>
      <c r="J1025" s="273">
        <f t="shared" si="160"/>
        <v>5</v>
      </c>
      <c r="K1025" s="474" t="s">
        <v>61</v>
      </c>
      <c r="M1025" s="69" t="str">
        <f t="shared" si="154"/>
        <v>3.3.93.30.38</v>
      </c>
      <c r="N1025" s="69" t="str">
        <f t="shared" si="155"/>
        <v>33933038</v>
      </c>
      <c r="O1025" s="69" t="b">
        <f t="shared" si="156"/>
        <v>1</v>
      </c>
      <c r="P1025" s="186" t="str">
        <f t="shared" si="162"/>
        <v>33933038</v>
      </c>
      <c r="R1025" s="407" t="str">
        <f t="shared" si="157"/>
        <v>A</v>
      </c>
      <c r="S1025" s="47" t="b">
        <f t="shared" si="158"/>
        <v>1</v>
      </c>
      <c r="U1025" s="69" t="str">
        <f t="shared" si="159"/>
        <v>3.3.93.30.38 - SUPRIMENTO DE PROTEÇÃO AO VOO</v>
      </c>
    </row>
    <row r="1026" spans="1:21" s="47" customFormat="1" x14ac:dyDescent="0.25">
      <c r="A1026" s="157"/>
      <c r="B1026" s="136" t="s">
        <v>213</v>
      </c>
      <c r="C1026" s="94" t="s">
        <v>213</v>
      </c>
      <c r="D1026" s="94" t="s">
        <v>302</v>
      </c>
      <c r="E1026" s="94" t="s">
        <v>215</v>
      </c>
      <c r="F1026" s="94" t="s">
        <v>262</v>
      </c>
      <c r="G1026" s="350" t="str">
        <f t="shared" si="153"/>
        <v>3.3.93.30.39</v>
      </c>
      <c r="H1026" s="99" t="s">
        <v>157</v>
      </c>
      <c r="I1026" s="207" t="str">
        <f t="shared" si="161"/>
        <v>A</v>
      </c>
      <c r="J1026" s="273">
        <f t="shared" si="160"/>
        <v>5</v>
      </c>
      <c r="K1026" s="474" t="s">
        <v>61</v>
      </c>
      <c r="M1026" s="69" t="str">
        <f t="shared" si="154"/>
        <v>3.3.93.30.39</v>
      </c>
      <c r="N1026" s="69" t="str">
        <f t="shared" si="155"/>
        <v>33933039</v>
      </c>
      <c r="O1026" s="69" t="b">
        <f t="shared" si="156"/>
        <v>1</v>
      </c>
      <c r="P1026" s="186" t="str">
        <f t="shared" si="162"/>
        <v>33933039</v>
      </c>
      <c r="R1026" s="407" t="str">
        <f t="shared" si="157"/>
        <v>A</v>
      </c>
      <c r="S1026" s="47" t="b">
        <f t="shared" si="158"/>
        <v>1</v>
      </c>
      <c r="U1026" s="69" t="str">
        <f t="shared" si="159"/>
        <v>3.3.93.30.39 - MATERIAL PARA MANUTENÇÃO DE VEÍCULOS</v>
      </c>
    </row>
    <row r="1027" spans="1:21" s="45" customFormat="1" x14ac:dyDescent="0.25">
      <c r="A1027" s="157"/>
      <c r="B1027" s="136" t="s">
        <v>213</v>
      </c>
      <c r="C1027" s="94" t="s">
        <v>213</v>
      </c>
      <c r="D1027" s="94" t="s">
        <v>302</v>
      </c>
      <c r="E1027" s="94" t="s">
        <v>215</v>
      </c>
      <c r="F1027" s="94" t="s">
        <v>231</v>
      </c>
      <c r="G1027" s="350" t="str">
        <f t="shared" si="153"/>
        <v>3.3.93.30.40</v>
      </c>
      <c r="H1027" s="97" t="s">
        <v>382</v>
      </c>
      <c r="I1027" s="207" t="str">
        <f t="shared" si="161"/>
        <v>A</v>
      </c>
      <c r="J1027" s="273">
        <f t="shared" si="160"/>
        <v>5</v>
      </c>
      <c r="K1027" s="474" t="s">
        <v>61</v>
      </c>
      <c r="M1027" s="69" t="str">
        <f t="shared" si="154"/>
        <v>3.3.93.30.40</v>
      </c>
      <c r="N1027" s="69" t="str">
        <f t="shared" si="155"/>
        <v>33933040</v>
      </c>
      <c r="O1027" s="69" t="b">
        <f t="shared" si="156"/>
        <v>1</v>
      </c>
      <c r="P1027" s="186" t="str">
        <f t="shared" si="162"/>
        <v>33933040</v>
      </c>
      <c r="R1027" s="407" t="str">
        <f t="shared" si="157"/>
        <v>A</v>
      </c>
      <c r="S1027" s="45" t="b">
        <f t="shared" si="158"/>
        <v>1</v>
      </c>
      <c r="U1027" s="69" t="str">
        <f t="shared" si="159"/>
        <v>3.3.93.30.40 - MATERIAL BIOLÓGICO</v>
      </c>
    </row>
    <row r="1028" spans="1:21" s="45" customFormat="1" x14ac:dyDescent="0.25">
      <c r="A1028" s="157"/>
      <c r="B1028" s="136" t="s">
        <v>213</v>
      </c>
      <c r="C1028" s="94" t="s">
        <v>213</v>
      </c>
      <c r="D1028" s="94" t="s">
        <v>302</v>
      </c>
      <c r="E1028" s="94" t="s">
        <v>215</v>
      </c>
      <c r="F1028" s="94" t="s">
        <v>241</v>
      </c>
      <c r="G1028" s="350" t="str">
        <f t="shared" si="153"/>
        <v>3.3.93.30.41</v>
      </c>
      <c r="H1028" s="97" t="s">
        <v>383</v>
      </c>
      <c r="I1028" s="207" t="str">
        <f t="shared" si="161"/>
        <v>A</v>
      </c>
      <c r="J1028" s="273">
        <f t="shared" si="160"/>
        <v>5</v>
      </c>
      <c r="K1028" s="474" t="s">
        <v>61</v>
      </c>
      <c r="M1028" s="69" t="str">
        <f t="shared" si="154"/>
        <v>3.3.93.30.41</v>
      </c>
      <c r="N1028" s="69" t="str">
        <f t="shared" si="155"/>
        <v>33933041</v>
      </c>
      <c r="O1028" s="69" t="b">
        <f t="shared" si="156"/>
        <v>1</v>
      </c>
      <c r="P1028" s="186" t="str">
        <f t="shared" si="162"/>
        <v>33933041</v>
      </c>
      <c r="R1028" s="407" t="str">
        <f t="shared" si="157"/>
        <v>A</v>
      </c>
      <c r="S1028" s="45" t="b">
        <f t="shared" si="158"/>
        <v>1</v>
      </c>
      <c r="U1028" s="69" t="str">
        <f t="shared" si="159"/>
        <v>3.3.93.30.41 - MATERIAL PARA UTILIZAÇÃO EM GRÁFICA</v>
      </c>
    </row>
    <row r="1029" spans="1:21" s="45" customFormat="1" x14ac:dyDescent="0.25">
      <c r="A1029" s="157"/>
      <c r="B1029" s="136" t="s">
        <v>213</v>
      </c>
      <c r="C1029" s="94" t="s">
        <v>213</v>
      </c>
      <c r="D1029" s="94" t="s">
        <v>302</v>
      </c>
      <c r="E1029" s="94" t="s">
        <v>215</v>
      </c>
      <c r="F1029" s="94" t="s">
        <v>242</v>
      </c>
      <c r="G1029" s="350" t="str">
        <f t="shared" si="153"/>
        <v>3.3.93.30.42</v>
      </c>
      <c r="H1029" s="97" t="s">
        <v>384</v>
      </c>
      <c r="I1029" s="207" t="str">
        <f t="shared" si="161"/>
        <v>A</v>
      </c>
      <c r="J1029" s="273">
        <f t="shared" si="160"/>
        <v>5</v>
      </c>
      <c r="K1029" s="474" t="s">
        <v>61</v>
      </c>
      <c r="M1029" s="69" t="str">
        <f t="shared" si="154"/>
        <v>3.3.93.30.42</v>
      </c>
      <c r="N1029" s="69" t="str">
        <f t="shared" si="155"/>
        <v>33933042</v>
      </c>
      <c r="O1029" s="69" t="b">
        <f t="shared" si="156"/>
        <v>1</v>
      </c>
      <c r="P1029" s="186" t="str">
        <f t="shared" si="162"/>
        <v>33933042</v>
      </c>
      <c r="R1029" s="407" t="str">
        <f t="shared" si="157"/>
        <v>A</v>
      </c>
      <c r="S1029" s="45" t="b">
        <f t="shared" si="158"/>
        <v>1</v>
      </c>
      <c r="U1029" s="69" t="str">
        <f t="shared" si="159"/>
        <v>3.3.93.30.42 - FERRAMENTAS</v>
      </c>
    </row>
    <row r="1030" spans="1:21" s="45" customFormat="1" x14ac:dyDescent="0.25">
      <c r="A1030" s="157"/>
      <c r="B1030" s="136" t="s">
        <v>213</v>
      </c>
      <c r="C1030" s="94" t="s">
        <v>213</v>
      </c>
      <c r="D1030" s="94" t="s">
        <v>302</v>
      </c>
      <c r="E1030" s="94" t="s">
        <v>215</v>
      </c>
      <c r="F1030" s="94" t="s">
        <v>243</v>
      </c>
      <c r="G1030" s="350" t="str">
        <f t="shared" si="153"/>
        <v>3.3.93.30.43</v>
      </c>
      <c r="H1030" s="97" t="s">
        <v>385</v>
      </c>
      <c r="I1030" s="207" t="str">
        <f t="shared" si="161"/>
        <v>A</v>
      </c>
      <c r="J1030" s="273">
        <f t="shared" si="160"/>
        <v>5</v>
      </c>
      <c r="K1030" s="474" t="s">
        <v>61</v>
      </c>
      <c r="M1030" s="69" t="str">
        <f t="shared" si="154"/>
        <v>3.3.93.30.43</v>
      </c>
      <c r="N1030" s="69" t="str">
        <f t="shared" si="155"/>
        <v>33933043</v>
      </c>
      <c r="O1030" s="69" t="b">
        <f t="shared" si="156"/>
        <v>1</v>
      </c>
      <c r="P1030" s="186" t="str">
        <f t="shared" si="162"/>
        <v>33933043</v>
      </c>
      <c r="R1030" s="407" t="str">
        <f t="shared" si="157"/>
        <v>A</v>
      </c>
      <c r="S1030" s="45" t="b">
        <f t="shared" si="158"/>
        <v>1</v>
      </c>
      <c r="U1030" s="69" t="str">
        <f t="shared" si="159"/>
        <v>3.3.93.30.43 - MATERIAL PARA REABILITAÇÃO PROFISSIONAL</v>
      </c>
    </row>
    <row r="1031" spans="1:21" s="45" customFormat="1" x14ac:dyDescent="0.25">
      <c r="A1031" s="157"/>
      <c r="B1031" s="136" t="s">
        <v>213</v>
      </c>
      <c r="C1031" s="94" t="s">
        <v>213</v>
      </c>
      <c r="D1031" s="94" t="s">
        <v>302</v>
      </c>
      <c r="E1031" s="94" t="s">
        <v>215</v>
      </c>
      <c r="F1031" s="94" t="s">
        <v>244</v>
      </c>
      <c r="G1031" s="350" t="str">
        <f t="shared" si="153"/>
        <v>3.3.93.30.44</v>
      </c>
      <c r="H1031" s="97" t="s">
        <v>386</v>
      </c>
      <c r="I1031" s="207" t="str">
        <f t="shared" si="161"/>
        <v>A</v>
      </c>
      <c r="J1031" s="273">
        <f t="shared" si="160"/>
        <v>5</v>
      </c>
      <c r="K1031" s="474" t="s">
        <v>61</v>
      </c>
      <c r="M1031" s="69" t="str">
        <f t="shared" si="154"/>
        <v>3.3.93.30.44</v>
      </c>
      <c r="N1031" s="69" t="str">
        <f t="shared" si="155"/>
        <v>33933044</v>
      </c>
      <c r="O1031" s="69" t="b">
        <f t="shared" si="156"/>
        <v>1</v>
      </c>
      <c r="P1031" s="186" t="str">
        <f t="shared" si="162"/>
        <v>33933044</v>
      </c>
      <c r="R1031" s="407" t="str">
        <f t="shared" si="157"/>
        <v>A</v>
      </c>
      <c r="S1031" s="45" t="b">
        <f t="shared" si="158"/>
        <v>1</v>
      </c>
      <c r="U1031" s="69" t="str">
        <f t="shared" si="159"/>
        <v>3.3.93.30.44 - MATERIAL DE SINALIZAÇÃO VISUAL E AFINS</v>
      </c>
    </row>
    <row r="1032" spans="1:21" s="45" customFormat="1" x14ac:dyDescent="0.25">
      <c r="A1032" s="157"/>
      <c r="B1032" s="136" t="s">
        <v>213</v>
      </c>
      <c r="C1032" s="94" t="s">
        <v>213</v>
      </c>
      <c r="D1032" s="94" t="s">
        <v>302</v>
      </c>
      <c r="E1032" s="94" t="s">
        <v>215</v>
      </c>
      <c r="F1032" s="94" t="s">
        <v>245</v>
      </c>
      <c r="G1032" s="350" t="str">
        <f t="shared" si="153"/>
        <v>3.3.93.30.45</v>
      </c>
      <c r="H1032" s="97" t="s">
        <v>387</v>
      </c>
      <c r="I1032" s="207" t="str">
        <f t="shared" si="161"/>
        <v>A</v>
      </c>
      <c r="J1032" s="273">
        <f t="shared" si="160"/>
        <v>5</v>
      </c>
      <c r="K1032" s="474" t="s">
        <v>61</v>
      </c>
      <c r="M1032" s="69" t="str">
        <f t="shared" si="154"/>
        <v>3.3.93.30.45</v>
      </c>
      <c r="N1032" s="69" t="str">
        <f t="shared" si="155"/>
        <v>33933045</v>
      </c>
      <c r="O1032" s="69" t="b">
        <f t="shared" si="156"/>
        <v>1</v>
      </c>
      <c r="P1032" s="186" t="str">
        <f t="shared" si="162"/>
        <v>33933045</v>
      </c>
      <c r="R1032" s="407" t="str">
        <f t="shared" si="157"/>
        <v>A</v>
      </c>
      <c r="S1032" s="45" t="b">
        <f t="shared" si="158"/>
        <v>1</v>
      </c>
      <c r="U1032" s="69" t="str">
        <f t="shared" si="159"/>
        <v>3.3.93.30.45 - MATERIAL TÉCNICO PARA SELEÇÃO E TREINAMENTO</v>
      </c>
    </row>
    <row r="1033" spans="1:21" s="45" customFormat="1" x14ac:dyDescent="0.25">
      <c r="A1033" s="157"/>
      <c r="B1033" s="136" t="s">
        <v>213</v>
      </c>
      <c r="C1033" s="94" t="s">
        <v>213</v>
      </c>
      <c r="D1033" s="94" t="s">
        <v>302</v>
      </c>
      <c r="E1033" s="94" t="s">
        <v>215</v>
      </c>
      <c r="F1033" s="94" t="s">
        <v>246</v>
      </c>
      <c r="G1033" s="350" t="str">
        <f t="shared" si="153"/>
        <v>3.3.93.30.46</v>
      </c>
      <c r="H1033" s="97" t="s">
        <v>388</v>
      </c>
      <c r="I1033" s="207" t="str">
        <f t="shared" si="161"/>
        <v>A</v>
      </c>
      <c r="J1033" s="273">
        <f t="shared" si="160"/>
        <v>5</v>
      </c>
      <c r="K1033" s="474" t="s">
        <v>61</v>
      </c>
      <c r="M1033" s="69" t="str">
        <f t="shared" si="154"/>
        <v>3.3.93.30.46</v>
      </c>
      <c r="N1033" s="69" t="str">
        <f t="shared" si="155"/>
        <v>33933046</v>
      </c>
      <c r="O1033" s="69" t="b">
        <f t="shared" si="156"/>
        <v>1</v>
      </c>
      <c r="P1033" s="186" t="str">
        <f t="shared" si="162"/>
        <v>33933046</v>
      </c>
      <c r="R1033" s="407" t="str">
        <f t="shared" si="157"/>
        <v>A</v>
      </c>
      <c r="S1033" s="45" t="b">
        <f t="shared" si="158"/>
        <v>1</v>
      </c>
      <c r="U1033" s="69" t="str">
        <f t="shared" si="159"/>
        <v>3.3.93.30.46 - MATERIAL BIBLIOGRÁFICO NÃO IMOBILIZÁVEL</v>
      </c>
    </row>
    <row r="1034" spans="1:21" s="45" customFormat="1" x14ac:dyDescent="0.25">
      <c r="A1034" s="157"/>
      <c r="B1034" s="136" t="s">
        <v>213</v>
      </c>
      <c r="C1034" s="94" t="s">
        <v>213</v>
      </c>
      <c r="D1034" s="94" t="s">
        <v>302</v>
      </c>
      <c r="E1034" s="94" t="s">
        <v>215</v>
      </c>
      <c r="F1034" s="94" t="s">
        <v>247</v>
      </c>
      <c r="G1034" s="350" t="str">
        <f t="shared" si="153"/>
        <v>3.3.93.30.47</v>
      </c>
      <c r="H1034" s="97" t="s">
        <v>389</v>
      </c>
      <c r="I1034" s="207" t="str">
        <f t="shared" si="161"/>
        <v>A</v>
      </c>
      <c r="J1034" s="273">
        <f t="shared" si="160"/>
        <v>5</v>
      </c>
      <c r="K1034" s="474" t="s">
        <v>61</v>
      </c>
      <c r="M1034" s="69" t="str">
        <f t="shared" si="154"/>
        <v>3.3.93.30.47</v>
      </c>
      <c r="N1034" s="69" t="str">
        <f t="shared" si="155"/>
        <v>33933047</v>
      </c>
      <c r="O1034" s="69" t="b">
        <f t="shared" si="156"/>
        <v>1</v>
      </c>
      <c r="P1034" s="186" t="str">
        <f t="shared" si="162"/>
        <v>33933047</v>
      </c>
      <c r="R1034" s="407" t="str">
        <f t="shared" si="157"/>
        <v>A</v>
      </c>
      <c r="S1034" s="45" t="b">
        <f t="shared" si="158"/>
        <v>1</v>
      </c>
      <c r="U1034" s="69" t="str">
        <f t="shared" si="159"/>
        <v>3.3.93.30.47 - AQUISIÇÃO DE SOFTWARES DE BASE</v>
      </c>
    </row>
    <row r="1035" spans="1:21" s="45" customFormat="1" x14ac:dyDescent="0.25">
      <c r="A1035" s="157"/>
      <c r="B1035" s="136" t="s">
        <v>213</v>
      </c>
      <c r="C1035" s="94" t="s">
        <v>213</v>
      </c>
      <c r="D1035" s="94" t="s">
        <v>302</v>
      </c>
      <c r="E1035" s="94" t="s">
        <v>215</v>
      </c>
      <c r="F1035" s="94" t="s">
        <v>248</v>
      </c>
      <c r="G1035" s="350" t="str">
        <f t="shared" ref="G1035:G1098" si="163">B1035&amp;"."&amp;C1035&amp;"."&amp;D1035&amp;"."&amp;E1035&amp;"."&amp;F1035</f>
        <v>3.3.93.30.48</v>
      </c>
      <c r="H1035" s="97" t="s">
        <v>390</v>
      </c>
      <c r="I1035" s="207" t="str">
        <f t="shared" si="161"/>
        <v>A</v>
      </c>
      <c r="J1035" s="273">
        <f t="shared" si="160"/>
        <v>5</v>
      </c>
      <c r="K1035" s="474" t="s">
        <v>61</v>
      </c>
      <c r="M1035" s="69" t="str">
        <f t="shared" ref="M1035:M1098" si="164">B1035&amp;"."&amp;C1035&amp;"."&amp;D1035&amp;"."&amp;E1035&amp;"."&amp;F1035</f>
        <v>3.3.93.30.48</v>
      </c>
      <c r="N1035" s="69" t="str">
        <f t="shared" ref="N1035:N1098" si="165">SUBSTITUTE(M1035,".","")</f>
        <v>33933048</v>
      </c>
      <c r="O1035" s="69" t="b">
        <f t="shared" ref="O1035:O1098" si="166">N1035=P1035</f>
        <v>1</v>
      </c>
      <c r="P1035" s="186" t="str">
        <f t="shared" si="162"/>
        <v>33933048</v>
      </c>
      <c r="R1035" s="407" t="str">
        <f t="shared" ref="R1035:R1098" si="167">IF(IFERROR(SEARCH("Último",K1035),0)&gt;0,"A","S")</f>
        <v>A</v>
      </c>
      <c r="S1035" s="45" t="b">
        <f t="shared" ref="S1035:S1098" si="168">R1035=I1035</f>
        <v>1</v>
      </c>
      <c r="U1035" s="69" t="str">
        <f t="shared" ref="U1035:U1098" si="169">G1035&amp;" - "&amp;H1035</f>
        <v>3.3.93.30.48 - BENS MÓVEIS NÃO ATIVÁVEIS</v>
      </c>
    </row>
    <row r="1036" spans="1:21" s="45" customFormat="1" x14ac:dyDescent="0.25">
      <c r="A1036" s="157"/>
      <c r="B1036" s="136" t="s">
        <v>213</v>
      </c>
      <c r="C1036" s="94" t="s">
        <v>213</v>
      </c>
      <c r="D1036" s="94" t="s">
        <v>302</v>
      </c>
      <c r="E1036" s="94" t="s">
        <v>215</v>
      </c>
      <c r="F1036" s="94" t="s">
        <v>249</v>
      </c>
      <c r="G1036" s="350" t="str">
        <f t="shared" si="163"/>
        <v>3.3.93.30.49</v>
      </c>
      <c r="H1036" s="97" t="s">
        <v>391</v>
      </c>
      <c r="I1036" s="207" t="str">
        <f t="shared" si="161"/>
        <v>A</v>
      </c>
      <c r="J1036" s="273">
        <f t="shared" si="160"/>
        <v>5</v>
      </c>
      <c r="K1036" s="474" t="s">
        <v>61</v>
      </c>
      <c r="M1036" s="69" t="str">
        <f t="shared" si="164"/>
        <v>3.3.93.30.49</v>
      </c>
      <c r="N1036" s="69" t="str">
        <f t="shared" si="165"/>
        <v>33933049</v>
      </c>
      <c r="O1036" s="69" t="b">
        <f t="shared" si="166"/>
        <v>1</v>
      </c>
      <c r="P1036" s="186" t="str">
        <f t="shared" si="162"/>
        <v>33933049</v>
      </c>
      <c r="R1036" s="407" t="str">
        <f t="shared" si="167"/>
        <v>A</v>
      </c>
      <c r="S1036" s="45" t="b">
        <f t="shared" si="168"/>
        <v>1</v>
      </c>
      <c r="U1036" s="69" t="str">
        <f t="shared" si="169"/>
        <v>3.3.93.30.49 - BILHETES DE PASSAGEM</v>
      </c>
    </row>
    <row r="1037" spans="1:21" s="45" customFormat="1" x14ac:dyDescent="0.25">
      <c r="A1037" s="157"/>
      <c r="B1037" s="136" t="s">
        <v>213</v>
      </c>
      <c r="C1037" s="94" t="s">
        <v>213</v>
      </c>
      <c r="D1037" s="94" t="s">
        <v>302</v>
      </c>
      <c r="E1037" s="94" t="s">
        <v>215</v>
      </c>
      <c r="F1037" s="94" t="s">
        <v>235</v>
      </c>
      <c r="G1037" s="350" t="str">
        <f t="shared" si="163"/>
        <v>3.3.93.30.50</v>
      </c>
      <c r="H1037" s="97" t="s">
        <v>392</v>
      </c>
      <c r="I1037" s="207" t="str">
        <f t="shared" si="161"/>
        <v>A</v>
      </c>
      <c r="J1037" s="273">
        <f t="shared" ref="J1037:J1100" si="170">IF( (VALUE(F1037) &gt; 0), 5,IF( (VALUE(E1037) &gt; 0), 4,IF( (VALUE(D1037) &gt; 0), 3,IF( (VALUE(C1037) &gt; 0), 2,1))))</f>
        <v>5</v>
      </c>
      <c r="K1037" s="474" t="s">
        <v>61</v>
      </c>
      <c r="M1037" s="69" t="str">
        <f t="shared" si="164"/>
        <v>3.3.93.30.50</v>
      </c>
      <c r="N1037" s="69" t="str">
        <f t="shared" si="165"/>
        <v>33933050</v>
      </c>
      <c r="O1037" s="69" t="b">
        <f t="shared" si="166"/>
        <v>1</v>
      </c>
      <c r="P1037" s="186" t="str">
        <f t="shared" si="162"/>
        <v>33933050</v>
      </c>
      <c r="R1037" s="407" t="str">
        <f t="shared" si="167"/>
        <v>A</v>
      </c>
      <c r="S1037" s="45" t="b">
        <f t="shared" si="168"/>
        <v>1</v>
      </c>
      <c r="U1037" s="69" t="str">
        <f t="shared" si="169"/>
        <v>3.3.93.30.50 - BANDEIRAS, FLÂMULAS E INSÍGNIAS</v>
      </c>
    </row>
    <row r="1038" spans="1:21" s="45" customFormat="1" x14ac:dyDescent="0.25">
      <c r="A1038" s="157"/>
      <c r="B1038" s="136" t="s">
        <v>213</v>
      </c>
      <c r="C1038" s="94">
        <v>3</v>
      </c>
      <c r="D1038" s="94" t="s">
        <v>302</v>
      </c>
      <c r="E1038" s="94">
        <v>30</v>
      </c>
      <c r="F1038" s="94" t="s">
        <v>269</v>
      </c>
      <c r="G1038" s="350" t="str">
        <f t="shared" si="163"/>
        <v>3.3.93.30.60</v>
      </c>
      <c r="H1038" s="99" t="s">
        <v>158</v>
      </c>
      <c r="I1038" s="207" t="str">
        <f t="shared" si="161"/>
        <v>A</v>
      </c>
      <c r="J1038" s="273">
        <f t="shared" si="170"/>
        <v>5</v>
      </c>
      <c r="K1038" s="474" t="s">
        <v>61</v>
      </c>
      <c r="M1038" s="69" t="str">
        <f t="shared" si="164"/>
        <v>3.3.93.30.60</v>
      </c>
      <c r="N1038" s="69" t="str">
        <f t="shared" si="165"/>
        <v>33933060</v>
      </c>
      <c r="O1038" s="69" t="b">
        <f t="shared" si="166"/>
        <v>1</v>
      </c>
      <c r="P1038" s="186" t="str">
        <f t="shared" si="162"/>
        <v>33933060</v>
      </c>
      <c r="R1038" s="407" t="str">
        <f t="shared" si="167"/>
        <v>A</v>
      </c>
      <c r="S1038" s="45" t="b">
        <f t="shared" si="168"/>
        <v>1</v>
      </c>
      <c r="U1038" s="69" t="str">
        <f t="shared" si="169"/>
        <v>3.3.93.30.60 - MATERIAL DIDÁTICO</v>
      </c>
    </row>
    <row r="1039" spans="1:21" s="45" customFormat="1" x14ac:dyDescent="0.25">
      <c r="A1039" s="157"/>
      <c r="B1039" s="136" t="s">
        <v>213</v>
      </c>
      <c r="C1039" s="94" t="s">
        <v>213</v>
      </c>
      <c r="D1039" s="94" t="s">
        <v>302</v>
      </c>
      <c r="E1039" s="94" t="s">
        <v>215</v>
      </c>
      <c r="F1039" s="94" t="s">
        <v>270</v>
      </c>
      <c r="G1039" s="350" t="str">
        <f t="shared" si="163"/>
        <v>3.3.93.30.99</v>
      </c>
      <c r="H1039" s="99" t="s">
        <v>29</v>
      </c>
      <c r="I1039" s="207" t="str">
        <f t="shared" si="161"/>
        <v>A</v>
      </c>
      <c r="J1039" s="273">
        <f t="shared" si="170"/>
        <v>5</v>
      </c>
      <c r="K1039" s="474" t="s">
        <v>61</v>
      </c>
      <c r="M1039" s="69" t="str">
        <f t="shared" si="164"/>
        <v>3.3.93.30.99</v>
      </c>
      <c r="N1039" s="69" t="str">
        <f t="shared" si="165"/>
        <v>33933099</v>
      </c>
      <c r="O1039" s="69" t="b">
        <f t="shared" si="166"/>
        <v>1</v>
      </c>
      <c r="P1039" s="186" t="str">
        <f t="shared" si="162"/>
        <v>33933099</v>
      </c>
      <c r="R1039" s="407" t="str">
        <f t="shared" si="167"/>
        <v>A</v>
      </c>
      <c r="S1039" s="45" t="b">
        <f t="shared" si="168"/>
        <v>1</v>
      </c>
      <c r="U1039" s="69" t="str">
        <f t="shared" si="169"/>
        <v>3.3.93.30.99 - OUTROS MATERIAIS DE CONSUMO</v>
      </c>
    </row>
    <row r="1040" spans="1:21" x14ac:dyDescent="0.25">
      <c r="B1040" s="399" t="s">
        <v>213</v>
      </c>
      <c r="C1040" s="334" t="s">
        <v>213</v>
      </c>
      <c r="D1040" s="334" t="s">
        <v>302</v>
      </c>
      <c r="E1040" s="334" t="s">
        <v>233</v>
      </c>
      <c r="F1040" s="334" t="s">
        <v>264</v>
      </c>
      <c r="G1040" s="373" t="str">
        <f t="shared" si="163"/>
        <v>3.3.93.32.00</v>
      </c>
      <c r="H1040" s="156" t="s">
        <v>339</v>
      </c>
      <c r="I1040" s="233" t="str">
        <f t="shared" si="161"/>
        <v>S</v>
      </c>
      <c r="J1040" s="299">
        <f t="shared" si="170"/>
        <v>4</v>
      </c>
      <c r="K1040" s="482" t="s">
        <v>60</v>
      </c>
      <c r="M1040" s="69" t="str">
        <f t="shared" si="164"/>
        <v>3.3.93.32.00</v>
      </c>
      <c r="N1040" s="69" t="str">
        <f t="shared" si="165"/>
        <v>33933200</v>
      </c>
      <c r="O1040" s="69" t="b">
        <f t="shared" si="166"/>
        <v>1</v>
      </c>
      <c r="P1040" s="186" t="str">
        <f t="shared" si="162"/>
        <v>33933200</v>
      </c>
      <c r="R1040" s="407" t="str">
        <f t="shared" si="167"/>
        <v>S</v>
      </c>
      <c r="S1040" s="2" t="b">
        <f t="shared" si="168"/>
        <v>1</v>
      </c>
      <c r="U1040" s="69" t="str">
        <f t="shared" si="169"/>
        <v>3.3.93.32.00 - MATERIAL, BEM OU SERVIÇO PARA DISTRIBUIÇÃO GRATUITA</v>
      </c>
    </row>
    <row r="1041" spans="1:21" s="69" customFormat="1" x14ac:dyDescent="0.25">
      <c r="A1041" s="157"/>
      <c r="B1041" s="136" t="s">
        <v>213</v>
      </c>
      <c r="C1041" s="94" t="s">
        <v>213</v>
      </c>
      <c r="D1041" s="94" t="s">
        <v>302</v>
      </c>
      <c r="E1041" s="94" t="s">
        <v>233</v>
      </c>
      <c r="F1041" s="94" t="s">
        <v>216</v>
      </c>
      <c r="G1041" s="347" t="str">
        <f t="shared" si="163"/>
        <v>3.3.93.32.02</v>
      </c>
      <c r="H1041" s="61" t="s">
        <v>159</v>
      </c>
      <c r="I1041" s="202" t="str">
        <f t="shared" si="161"/>
        <v>A</v>
      </c>
      <c r="J1041" s="269">
        <f t="shared" si="170"/>
        <v>5</v>
      </c>
      <c r="K1041" s="470" t="s">
        <v>61</v>
      </c>
      <c r="M1041" s="69" t="str">
        <f t="shared" si="164"/>
        <v>3.3.93.32.02</v>
      </c>
      <c r="N1041" s="69" t="str">
        <f t="shared" si="165"/>
        <v>33933202</v>
      </c>
      <c r="O1041" s="69" t="b">
        <f t="shared" si="166"/>
        <v>1</v>
      </c>
      <c r="P1041" s="186" t="str">
        <f t="shared" si="162"/>
        <v>33933202</v>
      </c>
      <c r="R1041" s="407" t="str">
        <f t="shared" si="167"/>
        <v>A</v>
      </c>
      <c r="S1041" s="69" t="b">
        <f t="shared" si="168"/>
        <v>1</v>
      </c>
      <c r="U1041" s="69" t="str">
        <f t="shared" si="169"/>
        <v>3.3.93.32.02 - MEDICAMENTOS PARA USO DOMICILIAR</v>
      </c>
    </row>
    <row r="1042" spans="1:21" s="69" customFormat="1" x14ac:dyDescent="0.25">
      <c r="A1042" s="157"/>
      <c r="B1042" s="136" t="s">
        <v>213</v>
      </c>
      <c r="C1042" s="94" t="s">
        <v>213</v>
      </c>
      <c r="D1042" s="94" t="s">
        <v>302</v>
      </c>
      <c r="E1042" s="94" t="s">
        <v>233</v>
      </c>
      <c r="F1042" s="94" t="s">
        <v>270</v>
      </c>
      <c r="G1042" s="347" t="str">
        <f t="shared" si="163"/>
        <v>3.3.93.32.99</v>
      </c>
      <c r="H1042" s="61" t="s">
        <v>688</v>
      </c>
      <c r="I1042" s="202" t="str">
        <f t="shared" si="161"/>
        <v>A</v>
      </c>
      <c r="J1042" s="269">
        <f t="shared" si="170"/>
        <v>5</v>
      </c>
      <c r="K1042" s="470" t="s">
        <v>61</v>
      </c>
      <c r="M1042" s="69" t="str">
        <f t="shared" si="164"/>
        <v>3.3.93.32.99</v>
      </c>
      <c r="N1042" s="69" t="str">
        <f t="shared" si="165"/>
        <v>33933299</v>
      </c>
      <c r="O1042" s="69" t="b">
        <f t="shared" si="166"/>
        <v>1</v>
      </c>
      <c r="P1042" s="186" t="str">
        <f t="shared" si="162"/>
        <v>33933299</v>
      </c>
      <c r="R1042" s="407" t="str">
        <f t="shared" si="167"/>
        <v>A</v>
      </c>
      <c r="S1042" s="69" t="b">
        <f t="shared" si="168"/>
        <v>1</v>
      </c>
      <c r="U1042" s="69" t="str">
        <f t="shared" si="169"/>
        <v>3.3.93.32.99 - OUTROS MATERIAIS DE DISTRIBUIÇÃO GRATUITA</v>
      </c>
    </row>
    <row r="1043" spans="1:21" s="69" customFormat="1" x14ac:dyDescent="0.25">
      <c r="A1043" s="157"/>
      <c r="B1043" s="134">
        <v>3</v>
      </c>
      <c r="C1043" s="110" t="s">
        <v>213</v>
      </c>
      <c r="D1043" s="110" t="s">
        <v>302</v>
      </c>
      <c r="E1043" s="110" t="s">
        <v>234</v>
      </c>
      <c r="F1043" s="110" t="s">
        <v>264</v>
      </c>
      <c r="G1043" s="343" t="str">
        <f t="shared" si="163"/>
        <v>3.3.93.34.00</v>
      </c>
      <c r="H1043" s="119" t="s">
        <v>348</v>
      </c>
      <c r="I1043" s="234" t="str">
        <f t="shared" si="161"/>
        <v>A</v>
      </c>
      <c r="J1043" s="300">
        <f t="shared" si="170"/>
        <v>4</v>
      </c>
      <c r="K1043" s="483" t="s">
        <v>61</v>
      </c>
      <c r="M1043" s="69" t="str">
        <f t="shared" si="164"/>
        <v>3.3.93.34.00</v>
      </c>
      <c r="N1043" s="69" t="str">
        <f t="shared" si="165"/>
        <v>33933400</v>
      </c>
      <c r="O1043" s="69" t="b">
        <f t="shared" si="166"/>
        <v>1</v>
      </c>
      <c r="P1043" s="186" t="str">
        <f t="shared" si="162"/>
        <v>33933400</v>
      </c>
      <c r="Q1043" s="69" t="s">
        <v>532</v>
      </c>
      <c r="R1043" s="407" t="str">
        <f t="shared" si="167"/>
        <v>A</v>
      </c>
      <c r="S1043" s="69" t="b">
        <f t="shared" si="168"/>
        <v>1</v>
      </c>
      <c r="U1043" s="69" t="str">
        <f t="shared" si="169"/>
        <v>3.3.93.34.00 - OUTRAS DESPESAS DE PESSOAL DECORRENTES DE CONTRATOS DE TERCEIRIZAÇÃO</v>
      </c>
    </row>
    <row r="1044" spans="1:21" s="69" customFormat="1" x14ac:dyDescent="0.25">
      <c r="A1044" s="157"/>
      <c r="B1044" s="134">
        <v>3</v>
      </c>
      <c r="C1044" s="110" t="s">
        <v>213</v>
      </c>
      <c r="D1044" s="110" t="s">
        <v>302</v>
      </c>
      <c r="E1044" s="110" t="s">
        <v>250</v>
      </c>
      <c r="F1044" s="110" t="s">
        <v>264</v>
      </c>
      <c r="G1044" s="343" t="str">
        <f t="shared" si="163"/>
        <v>3.3.93.36.00</v>
      </c>
      <c r="H1044" s="120" t="s">
        <v>133</v>
      </c>
      <c r="I1044" s="235" t="str">
        <f t="shared" ref="I1044:I1107" si="171">IF(J1044&lt;J1045,"S","A")</f>
        <v>A</v>
      </c>
      <c r="J1044" s="301">
        <f t="shared" si="170"/>
        <v>4</v>
      </c>
      <c r="K1044" s="483" t="s">
        <v>61</v>
      </c>
      <c r="M1044" s="69" t="str">
        <f t="shared" si="164"/>
        <v>3.3.93.36.00</v>
      </c>
      <c r="N1044" s="69" t="str">
        <f t="shared" si="165"/>
        <v>33933600</v>
      </c>
      <c r="O1044" s="69" t="b">
        <f t="shared" si="166"/>
        <v>1</v>
      </c>
      <c r="P1044" s="186" t="str">
        <f t="shared" si="162"/>
        <v>33933600</v>
      </c>
      <c r="Q1044" s="69" t="s">
        <v>532</v>
      </c>
      <c r="R1044" s="407" t="str">
        <f t="shared" si="167"/>
        <v>A</v>
      </c>
      <c r="S1044" s="69" t="b">
        <f t="shared" si="168"/>
        <v>1</v>
      </c>
      <c r="U1044" s="69" t="str">
        <f t="shared" si="169"/>
        <v>3.3.93.36.00 - OUTROS SERVIÇOS DE TERCEIROS - PESSOA FÍSICA</v>
      </c>
    </row>
    <row r="1045" spans="1:21" x14ac:dyDescent="0.25">
      <c r="B1045" s="398" t="s">
        <v>213</v>
      </c>
      <c r="C1045" s="333" t="s">
        <v>213</v>
      </c>
      <c r="D1045" s="333" t="s">
        <v>302</v>
      </c>
      <c r="E1045" s="333" t="s">
        <v>262</v>
      </c>
      <c r="F1045" s="333" t="s">
        <v>264</v>
      </c>
      <c r="G1045" s="365" t="str">
        <f t="shared" si="163"/>
        <v>3.3.93.39.00</v>
      </c>
      <c r="H1045" s="118" t="s">
        <v>126</v>
      </c>
      <c r="I1045" s="226" t="str">
        <f t="shared" si="171"/>
        <v>S</v>
      </c>
      <c r="J1045" s="294">
        <f t="shared" si="170"/>
        <v>4</v>
      </c>
      <c r="K1045" s="484" t="s">
        <v>265</v>
      </c>
      <c r="M1045" s="69" t="str">
        <f t="shared" si="164"/>
        <v>3.3.93.39.00</v>
      </c>
      <c r="N1045" s="69" t="str">
        <f t="shared" si="165"/>
        <v>33933900</v>
      </c>
      <c r="O1045" s="69" t="b">
        <f t="shared" si="166"/>
        <v>1</v>
      </c>
      <c r="P1045" s="186" t="str">
        <f t="shared" si="162"/>
        <v>33933900</v>
      </c>
      <c r="R1045" s="407" t="str">
        <f t="shared" si="167"/>
        <v>S</v>
      </c>
      <c r="S1045" s="2" t="b">
        <f t="shared" si="168"/>
        <v>1</v>
      </c>
      <c r="U1045" s="69" t="str">
        <f t="shared" si="169"/>
        <v>3.3.93.39.00 - OUTROS SERVIÇOS DE TERCEIROS - PESSOA JURÍDICA</v>
      </c>
    </row>
    <row r="1046" spans="1:21" s="48" customFormat="1" x14ac:dyDescent="0.25">
      <c r="A1046" s="157"/>
      <c r="B1046" s="136" t="s">
        <v>213</v>
      </c>
      <c r="C1046" s="94" t="s">
        <v>213</v>
      </c>
      <c r="D1046" s="94" t="s">
        <v>302</v>
      </c>
      <c r="E1046" s="94" t="s">
        <v>262</v>
      </c>
      <c r="F1046" s="103" t="s">
        <v>251</v>
      </c>
      <c r="G1046" s="368" t="str">
        <f t="shared" si="163"/>
        <v>3.3.93.39.01</v>
      </c>
      <c r="H1046" s="101" t="s">
        <v>430</v>
      </c>
      <c r="I1046" s="230" t="str">
        <f t="shared" si="171"/>
        <v>A</v>
      </c>
      <c r="J1046" s="273">
        <f t="shared" si="170"/>
        <v>5</v>
      </c>
      <c r="K1046" s="474" t="s">
        <v>61</v>
      </c>
      <c r="M1046" s="69" t="str">
        <f t="shared" si="164"/>
        <v>3.3.93.39.01</v>
      </c>
      <c r="N1046" s="69" t="str">
        <f t="shared" si="165"/>
        <v>33933901</v>
      </c>
      <c r="O1046" s="69" t="b">
        <f t="shared" si="166"/>
        <v>1</v>
      </c>
      <c r="P1046" s="186" t="str">
        <f t="shared" si="162"/>
        <v>33933901</v>
      </c>
      <c r="R1046" s="407" t="str">
        <f t="shared" si="167"/>
        <v>A</v>
      </c>
      <c r="S1046" s="48" t="b">
        <f t="shared" si="168"/>
        <v>1</v>
      </c>
      <c r="U1046" s="69" t="str">
        <f t="shared" si="169"/>
        <v>3.3.93.39.01 - ASSINATURAS DE PERIÓDICOS E ANUIDADES</v>
      </c>
    </row>
    <row r="1047" spans="1:21" s="48" customFormat="1" x14ac:dyDescent="0.25">
      <c r="A1047" s="157"/>
      <c r="B1047" s="136" t="s">
        <v>213</v>
      </c>
      <c r="C1047" s="94" t="s">
        <v>213</v>
      </c>
      <c r="D1047" s="94" t="s">
        <v>302</v>
      </c>
      <c r="E1047" s="94" t="s">
        <v>262</v>
      </c>
      <c r="F1047" s="103" t="s">
        <v>216</v>
      </c>
      <c r="G1047" s="368" t="str">
        <f t="shared" si="163"/>
        <v>3.3.93.39.02</v>
      </c>
      <c r="H1047" s="101" t="s">
        <v>393</v>
      </c>
      <c r="I1047" s="230" t="str">
        <f t="shared" si="171"/>
        <v>A</v>
      </c>
      <c r="J1047" s="273">
        <f t="shared" si="170"/>
        <v>5</v>
      </c>
      <c r="K1047" s="474" t="s">
        <v>61</v>
      </c>
      <c r="M1047" s="69" t="str">
        <f t="shared" si="164"/>
        <v>3.3.93.39.02</v>
      </c>
      <c r="N1047" s="69" t="str">
        <f t="shared" si="165"/>
        <v>33933902</v>
      </c>
      <c r="O1047" s="69" t="b">
        <f t="shared" si="166"/>
        <v>1</v>
      </c>
      <c r="P1047" s="186" t="str">
        <f t="shared" si="162"/>
        <v>33933902</v>
      </c>
      <c r="R1047" s="407" t="str">
        <f t="shared" si="167"/>
        <v>A</v>
      </c>
      <c r="S1047" s="48" t="b">
        <f t="shared" si="168"/>
        <v>1</v>
      </c>
      <c r="U1047" s="69" t="str">
        <f t="shared" si="169"/>
        <v>3.3.93.39.02 - CONDOMÍNIOS</v>
      </c>
    </row>
    <row r="1048" spans="1:21" s="48" customFormat="1" x14ac:dyDescent="0.25">
      <c r="A1048" s="157"/>
      <c r="B1048" s="136" t="s">
        <v>213</v>
      </c>
      <c r="C1048" s="94" t="s">
        <v>213</v>
      </c>
      <c r="D1048" s="94" t="s">
        <v>302</v>
      </c>
      <c r="E1048" s="94" t="s">
        <v>262</v>
      </c>
      <c r="F1048" s="103" t="s">
        <v>217</v>
      </c>
      <c r="G1048" s="368" t="str">
        <f t="shared" si="163"/>
        <v>3.3.93.39.03</v>
      </c>
      <c r="H1048" s="101" t="s">
        <v>396</v>
      </c>
      <c r="I1048" s="230" t="str">
        <f t="shared" si="171"/>
        <v>A</v>
      </c>
      <c r="J1048" s="273">
        <f t="shared" si="170"/>
        <v>5</v>
      </c>
      <c r="K1048" s="474" t="s">
        <v>61</v>
      </c>
      <c r="M1048" s="69" t="str">
        <f t="shared" si="164"/>
        <v>3.3.93.39.03</v>
      </c>
      <c r="N1048" s="69" t="str">
        <f t="shared" si="165"/>
        <v>33933903</v>
      </c>
      <c r="O1048" s="69" t="b">
        <f t="shared" si="166"/>
        <v>1</v>
      </c>
      <c r="P1048" s="186" t="str">
        <f t="shared" si="162"/>
        <v>33933903</v>
      </c>
      <c r="R1048" s="407" t="str">
        <f t="shared" si="167"/>
        <v>A</v>
      </c>
      <c r="S1048" s="48" t="b">
        <f t="shared" si="168"/>
        <v>1</v>
      </c>
      <c r="U1048" s="69" t="str">
        <f t="shared" si="169"/>
        <v>3.3.93.39.03 - COMISSÕES E CORRETAGENS</v>
      </c>
    </row>
    <row r="1049" spans="1:21" s="48" customFormat="1" x14ac:dyDescent="0.25">
      <c r="A1049" s="157"/>
      <c r="B1049" s="136" t="s">
        <v>213</v>
      </c>
      <c r="C1049" s="94" t="s">
        <v>213</v>
      </c>
      <c r="D1049" s="94" t="s">
        <v>302</v>
      </c>
      <c r="E1049" s="94" t="s">
        <v>262</v>
      </c>
      <c r="F1049" s="103" t="s">
        <v>218</v>
      </c>
      <c r="G1049" s="368" t="str">
        <f t="shared" si="163"/>
        <v>3.3.93.39.04</v>
      </c>
      <c r="H1049" s="101" t="s">
        <v>397</v>
      </c>
      <c r="I1049" s="230" t="str">
        <f t="shared" si="171"/>
        <v>A</v>
      </c>
      <c r="J1049" s="273">
        <f t="shared" si="170"/>
        <v>5</v>
      </c>
      <c r="K1049" s="474" t="s">
        <v>61</v>
      </c>
      <c r="M1049" s="69" t="str">
        <f t="shared" si="164"/>
        <v>3.3.93.39.04</v>
      </c>
      <c r="N1049" s="69" t="str">
        <f t="shared" si="165"/>
        <v>33933904</v>
      </c>
      <c r="O1049" s="69" t="b">
        <f t="shared" si="166"/>
        <v>1</v>
      </c>
      <c r="P1049" s="186" t="str">
        <f t="shared" si="162"/>
        <v>33933904</v>
      </c>
      <c r="R1049" s="407" t="str">
        <f t="shared" si="167"/>
        <v>A</v>
      </c>
      <c r="S1049" s="48" t="b">
        <f t="shared" si="168"/>
        <v>1</v>
      </c>
      <c r="U1049" s="69" t="str">
        <f t="shared" si="169"/>
        <v>3.3.93.39.04 - DIREITOS AUTORAIS</v>
      </c>
    </row>
    <row r="1050" spans="1:21" s="48" customFormat="1" x14ac:dyDescent="0.25">
      <c r="A1050" s="157"/>
      <c r="B1050" s="136" t="s">
        <v>213</v>
      </c>
      <c r="C1050" s="94" t="s">
        <v>213</v>
      </c>
      <c r="D1050" s="94" t="s">
        <v>302</v>
      </c>
      <c r="E1050" s="94" t="s">
        <v>262</v>
      </c>
      <c r="F1050" s="103" t="s">
        <v>219</v>
      </c>
      <c r="G1050" s="368" t="str">
        <f t="shared" si="163"/>
        <v>3.3.93.39.05</v>
      </c>
      <c r="H1050" s="101" t="s">
        <v>431</v>
      </c>
      <c r="I1050" s="230" t="str">
        <f t="shared" si="171"/>
        <v>A</v>
      </c>
      <c r="J1050" s="273">
        <f t="shared" si="170"/>
        <v>5</v>
      </c>
      <c r="K1050" s="474" t="s">
        <v>61</v>
      </c>
      <c r="M1050" s="69" t="str">
        <f t="shared" si="164"/>
        <v>3.3.93.39.05</v>
      </c>
      <c r="N1050" s="69" t="str">
        <f t="shared" si="165"/>
        <v>33933905</v>
      </c>
      <c r="O1050" s="69" t="b">
        <f t="shared" si="166"/>
        <v>1</v>
      </c>
      <c r="P1050" s="186" t="str">
        <f t="shared" si="162"/>
        <v>33933905</v>
      </c>
      <c r="R1050" s="407" t="str">
        <f t="shared" si="167"/>
        <v>A</v>
      </c>
      <c r="S1050" s="48" t="b">
        <f t="shared" si="168"/>
        <v>1</v>
      </c>
      <c r="U1050" s="69" t="str">
        <f t="shared" si="169"/>
        <v>3.3.93.39.05 - SERVIÇOS TÉCNICOS PROFISSIONAIS</v>
      </c>
    </row>
    <row r="1051" spans="1:21" s="48" customFormat="1" x14ac:dyDescent="0.25">
      <c r="A1051" s="157"/>
      <c r="B1051" s="136" t="s">
        <v>213</v>
      </c>
      <c r="C1051" s="94" t="s">
        <v>213</v>
      </c>
      <c r="D1051" s="94" t="s">
        <v>302</v>
      </c>
      <c r="E1051" s="94" t="s">
        <v>262</v>
      </c>
      <c r="F1051" s="103" t="s">
        <v>220</v>
      </c>
      <c r="G1051" s="368" t="str">
        <f t="shared" si="163"/>
        <v>3.3.93.39.06</v>
      </c>
      <c r="H1051" s="101" t="s">
        <v>403</v>
      </c>
      <c r="I1051" s="230" t="str">
        <f t="shared" si="171"/>
        <v>A</v>
      </c>
      <c r="J1051" s="273">
        <f t="shared" si="170"/>
        <v>5</v>
      </c>
      <c r="K1051" s="474" t="s">
        <v>61</v>
      </c>
      <c r="M1051" s="69" t="str">
        <f t="shared" si="164"/>
        <v>3.3.93.39.06</v>
      </c>
      <c r="N1051" s="69" t="str">
        <f t="shared" si="165"/>
        <v>33933906</v>
      </c>
      <c r="O1051" s="69" t="b">
        <f t="shared" si="166"/>
        <v>1</v>
      </c>
      <c r="P1051" s="186" t="str">
        <f t="shared" si="162"/>
        <v>33933906</v>
      </c>
      <c r="R1051" s="407" t="str">
        <f t="shared" si="167"/>
        <v>A</v>
      </c>
      <c r="S1051" s="48" t="b">
        <f t="shared" si="168"/>
        <v>1</v>
      </c>
      <c r="U1051" s="69" t="str">
        <f t="shared" si="169"/>
        <v>3.3.93.39.06 - CAPATAZIA, ESTIVA E PESAGEM</v>
      </c>
    </row>
    <row r="1052" spans="1:21" s="48" customFormat="1" x14ac:dyDescent="0.25">
      <c r="A1052" s="157"/>
      <c r="B1052" s="136" t="s">
        <v>213</v>
      </c>
      <c r="C1052" s="94" t="s">
        <v>213</v>
      </c>
      <c r="D1052" s="94" t="s">
        <v>302</v>
      </c>
      <c r="E1052" s="94" t="s">
        <v>262</v>
      </c>
      <c r="F1052" s="103" t="s">
        <v>221</v>
      </c>
      <c r="G1052" s="368" t="str">
        <f t="shared" si="163"/>
        <v>3.3.93.39.07</v>
      </c>
      <c r="H1052" s="101" t="s">
        <v>432</v>
      </c>
      <c r="I1052" s="230" t="str">
        <f t="shared" si="171"/>
        <v>A</v>
      </c>
      <c r="J1052" s="273">
        <f t="shared" si="170"/>
        <v>5</v>
      </c>
      <c r="K1052" s="474" t="s">
        <v>61</v>
      </c>
      <c r="M1052" s="69" t="str">
        <f t="shared" si="164"/>
        <v>3.3.93.39.07</v>
      </c>
      <c r="N1052" s="69" t="str">
        <f t="shared" si="165"/>
        <v>33933907</v>
      </c>
      <c r="O1052" s="69" t="b">
        <f t="shared" si="166"/>
        <v>1</v>
      </c>
      <c r="P1052" s="186" t="str">
        <f t="shared" si="162"/>
        <v>33933907</v>
      </c>
      <c r="R1052" s="407" t="str">
        <f t="shared" si="167"/>
        <v>A</v>
      </c>
      <c r="S1052" s="48" t="b">
        <f t="shared" si="168"/>
        <v>1</v>
      </c>
      <c r="U1052" s="69" t="str">
        <f t="shared" si="169"/>
        <v>3.3.93.39.07 - DESCONTOS FINANCEIROS CONCEDIDOS</v>
      </c>
    </row>
    <row r="1053" spans="1:21" s="48" customFormat="1" x14ac:dyDescent="0.25">
      <c r="A1053" s="157"/>
      <c r="B1053" s="136" t="s">
        <v>213</v>
      </c>
      <c r="C1053" s="94" t="s">
        <v>213</v>
      </c>
      <c r="D1053" s="94" t="s">
        <v>302</v>
      </c>
      <c r="E1053" s="94" t="s">
        <v>262</v>
      </c>
      <c r="F1053" s="103" t="s">
        <v>252</v>
      </c>
      <c r="G1053" s="368" t="str">
        <f t="shared" si="163"/>
        <v>3.3.93.39.09</v>
      </c>
      <c r="H1053" s="101" t="s">
        <v>405</v>
      </c>
      <c r="I1053" s="230" t="str">
        <f t="shared" si="171"/>
        <v>A</v>
      </c>
      <c r="J1053" s="273">
        <f t="shared" si="170"/>
        <v>5</v>
      </c>
      <c r="K1053" s="474" t="s">
        <v>61</v>
      </c>
      <c r="M1053" s="69" t="str">
        <f t="shared" si="164"/>
        <v>3.3.93.39.09</v>
      </c>
      <c r="N1053" s="69" t="str">
        <f t="shared" si="165"/>
        <v>33933909</v>
      </c>
      <c r="O1053" s="69" t="b">
        <f t="shared" si="166"/>
        <v>1</v>
      </c>
      <c r="P1053" s="186" t="str">
        <f t="shared" si="162"/>
        <v>33933909</v>
      </c>
      <c r="R1053" s="407" t="str">
        <f t="shared" si="167"/>
        <v>A</v>
      </c>
      <c r="S1053" s="48" t="b">
        <f t="shared" si="168"/>
        <v>1</v>
      </c>
      <c r="U1053" s="69" t="str">
        <f t="shared" si="169"/>
        <v>3.3.93.39.09 - ARMAZENAGEM</v>
      </c>
    </row>
    <row r="1054" spans="1:21" s="48" customFormat="1" x14ac:dyDescent="0.25">
      <c r="A1054" s="157"/>
      <c r="B1054" s="136" t="s">
        <v>213</v>
      </c>
      <c r="C1054" s="94" t="s">
        <v>213</v>
      </c>
      <c r="D1054" s="94" t="s">
        <v>302</v>
      </c>
      <c r="E1054" s="94" t="s">
        <v>262</v>
      </c>
      <c r="F1054" s="103" t="s">
        <v>261</v>
      </c>
      <c r="G1054" s="368" t="str">
        <f t="shared" si="163"/>
        <v>3.3.93.39.10</v>
      </c>
      <c r="H1054" s="101" t="s">
        <v>406</v>
      </c>
      <c r="I1054" s="230" t="str">
        <f t="shared" si="171"/>
        <v>A</v>
      </c>
      <c r="J1054" s="273">
        <f t="shared" si="170"/>
        <v>5</v>
      </c>
      <c r="K1054" s="474" t="s">
        <v>61</v>
      </c>
      <c r="M1054" s="69" t="str">
        <f t="shared" si="164"/>
        <v>3.3.93.39.10</v>
      </c>
      <c r="N1054" s="69" t="str">
        <f t="shared" si="165"/>
        <v>33933910</v>
      </c>
      <c r="O1054" s="69" t="b">
        <f t="shared" si="166"/>
        <v>1</v>
      </c>
      <c r="P1054" s="186" t="str">
        <f t="shared" si="162"/>
        <v>33933910</v>
      </c>
      <c r="R1054" s="407" t="str">
        <f t="shared" si="167"/>
        <v>A</v>
      </c>
      <c r="S1054" s="48" t="b">
        <f t="shared" si="168"/>
        <v>1</v>
      </c>
      <c r="U1054" s="69" t="str">
        <f t="shared" si="169"/>
        <v>3.3.93.39.10 - LOCAÇÃO DE IMÓVEIS</v>
      </c>
    </row>
    <row r="1055" spans="1:21" s="48" customFormat="1" x14ac:dyDescent="0.25">
      <c r="A1055" s="157"/>
      <c r="B1055" s="136" t="s">
        <v>213</v>
      </c>
      <c r="C1055" s="94" t="s">
        <v>213</v>
      </c>
      <c r="D1055" s="94" t="s">
        <v>302</v>
      </c>
      <c r="E1055" s="94" t="s">
        <v>262</v>
      </c>
      <c r="F1055" s="103" t="s">
        <v>223</v>
      </c>
      <c r="G1055" s="368" t="str">
        <f t="shared" si="163"/>
        <v>3.3.93.39.12</v>
      </c>
      <c r="H1055" s="101" t="s">
        <v>433</v>
      </c>
      <c r="I1055" s="230" t="str">
        <f t="shared" si="171"/>
        <v>A</v>
      </c>
      <c r="J1055" s="273">
        <f t="shared" si="170"/>
        <v>5</v>
      </c>
      <c r="K1055" s="474" t="s">
        <v>61</v>
      </c>
      <c r="M1055" s="69" t="str">
        <f t="shared" si="164"/>
        <v>3.3.93.39.12</v>
      </c>
      <c r="N1055" s="69" t="str">
        <f t="shared" si="165"/>
        <v>33933912</v>
      </c>
      <c r="O1055" s="69" t="b">
        <f t="shared" si="166"/>
        <v>1</v>
      </c>
      <c r="P1055" s="186" t="str">
        <f t="shared" si="162"/>
        <v>33933912</v>
      </c>
      <c r="R1055" s="407" t="str">
        <f t="shared" si="167"/>
        <v>A</v>
      </c>
      <c r="S1055" s="48" t="b">
        <f t="shared" si="168"/>
        <v>1</v>
      </c>
      <c r="U1055" s="69" t="str">
        <f t="shared" si="169"/>
        <v>3.3.93.39.12 - LOCAÇÃO DE MÁQUINAS E EQUIPAMENTOS</v>
      </c>
    </row>
    <row r="1056" spans="1:21" s="48" customFormat="1" x14ac:dyDescent="0.25">
      <c r="A1056" s="157"/>
      <c r="B1056" s="136" t="s">
        <v>213</v>
      </c>
      <c r="C1056" s="94" t="s">
        <v>213</v>
      </c>
      <c r="D1056" s="94" t="s">
        <v>302</v>
      </c>
      <c r="E1056" s="94" t="s">
        <v>262</v>
      </c>
      <c r="F1056" s="103" t="s">
        <v>254</v>
      </c>
      <c r="G1056" s="368" t="str">
        <f t="shared" si="163"/>
        <v>3.3.93.39.14</v>
      </c>
      <c r="H1056" s="101" t="s">
        <v>434</v>
      </c>
      <c r="I1056" s="230" t="str">
        <f t="shared" si="171"/>
        <v>A</v>
      </c>
      <c r="J1056" s="273">
        <f t="shared" si="170"/>
        <v>5</v>
      </c>
      <c r="K1056" s="474" t="s">
        <v>61</v>
      </c>
      <c r="M1056" s="69" t="str">
        <f t="shared" si="164"/>
        <v>3.3.93.39.14</v>
      </c>
      <c r="N1056" s="69" t="str">
        <f t="shared" si="165"/>
        <v>33933914</v>
      </c>
      <c r="O1056" s="69" t="b">
        <f t="shared" si="166"/>
        <v>1</v>
      </c>
      <c r="P1056" s="186" t="str">
        <f t="shared" si="162"/>
        <v>33933914</v>
      </c>
      <c r="R1056" s="407" t="str">
        <f t="shared" si="167"/>
        <v>A</v>
      </c>
      <c r="S1056" s="48" t="b">
        <f t="shared" si="168"/>
        <v>1</v>
      </c>
      <c r="U1056" s="69" t="str">
        <f t="shared" si="169"/>
        <v>3.3.93.39.14 - LOCAÇÃO DE BENS MÓVEIS E OUTRAS NATUREZAS E INTANGÍVEIS</v>
      </c>
    </row>
    <row r="1057" spans="1:21" s="48" customFormat="1" x14ac:dyDescent="0.25">
      <c r="A1057" s="157"/>
      <c r="B1057" s="136" t="s">
        <v>213</v>
      </c>
      <c r="C1057" s="94" t="s">
        <v>213</v>
      </c>
      <c r="D1057" s="94" t="s">
        <v>302</v>
      </c>
      <c r="E1057" s="94" t="s">
        <v>262</v>
      </c>
      <c r="F1057" s="103" t="s">
        <v>255</v>
      </c>
      <c r="G1057" s="368" t="str">
        <f t="shared" si="163"/>
        <v>3.3.93.39.16</v>
      </c>
      <c r="H1057" s="101" t="s">
        <v>411</v>
      </c>
      <c r="I1057" s="230" t="str">
        <f t="shared" si="171"/>
        <v>A</v>
      </c>
      <c r="J1057" s="273">
        <f t="shared" si="170"/>
        <v>5</v>
      </c>
      <c r="K1057" s="474" t="s">
        <v>61</v>
      </c>
      <c r="M1057" s="69" t="str">
        <f t="shared" si="164"/>
        <v>3.3.93.39.16</v>
      </c>
      <c r="N1057" s="69" t="str">
        <f t="shared" si="165"/>
        <v>33933916</v>
      </c>
      <c r="O1057" s="69" t="b">
        <f t="shared" si="166"/>
        <v>1</v>
      </c>
      <c r="P1057" s="186" t="str">
        <f t="shared" si="162"/>
        <v>33933916</v>
      </c>
      <c r="R1057" s="407" t="str">
        <f t="shared" si="167"/>
        <v>A</v>
      </c>
      <c r="S1057" s="48" t="b">
        <f t="shared" si="168"/>
        <v>1</v>
      </c>
      <c r="U1057" s="69" t="str">
        <f t="shared" si="169"/>
        <v>3.3.93.39.16 - MANUTENÇÃO E CONSERVAÇÃO DE BENS IMÓVEIS</v>
      </c>
    </row>
    <row r="1058" spans="1:21" s="48" customFormat="1" x14ac:dyDescent="0.25">
      <c r="A1058" s="157"/>
      <c r="B1058" s="136" t="s">
        <v>213</v>
      </c>
      <c r="C1058" s="94" t="s">
        <v>213</v>
      </c>
      <c r="D1058" s="94" t="s">
        <v>302</v>
      </c>
      <c r="E1058" s="94" t="s">
        <v>262</v>
      </c>
      <c r="F1058" s="103" t="s">
        <v>266</v>
      </c>
      <c r="G1058" s="368" t="str">
        <f t="shared" si="163"/>
        <v>3.3.93.39.17</v>
      </c>
      <c r="H1058" s="99" t="s">
        <v>163</v>
      </c>
      <c r="I1058" s="207" t="str">
        <f t="shared" si="171"/>
        <v>A</v>
      </c>
      <c r="J1058" s="273">
        <f t="shared" si="170"/>
        <v>5</v>
      </c>
      <c r="K1058" s="474" t="s">
        <v>61</v>
      </c>
      <c r="M1058" s="69" t="str">
        <f t="shared" si="164"/>
        <v>3.3.93.39.17</v>
      </c>
      <c r="N1058" s="69" t="str">
        <f t="shared" si="165"/>
        <v>33933917</v>
      </c>
      <c r="O1058" s="69" t="b">
        <f t="shared" si="166"/>
        <v>1</v>
      </c>
      <c r="P1058" s="186" t="str">
        <f t="shared" si="162"/>
        <v>33933917</v>
      </c>
      <c r="R1058" s="407" t="str">
        <f t="shared" si="167"/>
        <v>A</v>
      </c>
      <c r="S1058" s="48" t="b">
        <f t="shared" si="168"/>
        <v>1</v>
      </c>
      <c r="U1058" s="69" t="str">
        <f t="shared" si="169"/>
        <v>3.3.93.39.17 - MANUTENÇÃO E CONSERVAÇÃO DE MÁQUINAS E EQUIPAMENTOS</v>
      </c>
    </row>
    <row r="1059" spans="1:21" s="48" customFormat="1" x14ac:dyDescent="0.25">
      <c r="A1059" s="157"/>
      <c r="B1059" s="136" t="s">
        <v>213</v>
      </c>
      <c r="C1059" s="94">
        <v>3</v>
      </c>
      <c r="D1059" s="94" t="s">
        <v>302</v>
      </c>
      <c r="E1059" s="94">
        <v>39</v>
      </c>
      <c r="F1059" s="94" t="s">
        <v>227</v>
      </c>
      <c r="G1059" s="350" t="str">
        <f t="shared" si="163"/>
        <v>3.3.93.39.19</v>
      </c>
      <c r="H1059" s="101" t="s">
        <v>409</v>
      </c>
      <c r="I1059" s="230" t="str">
        <f t="shared" si="171"/>
        <v>A</v>
      </c>
      <c r="J1059" s="273">
        <f t="shared" si="170"/>
        <v>5</v>
      </c>
      <c r="K1059" s="474" t="s">
        <v>61</v>
      </c>
      <c r="M1059" s="69" t="str">
        <f t="shared" si="164"/>
        <v>3.3.93.39.19</v>
      </c>
      <c r="N1059" s="69" t="str">
        <f t="shared" si="165"/>
        <v>33933919</v>
      </c>
      <c r="O1059" s="69" t="b">
        <f t="shared" si="166"/>
        <v>1</v>
      </c>
      <c r="P1059" s="186" t="str">
        <f t="shared" si="162"/>
        <v>33933919</v>
      </c>
      <c r="R1059" s="407" t="str">
        <f t="shared" si="167"/>
        <v>A</v>
      </c>
      <c r="S1059" s="48" t="b">
        <f t="shared" si="168"/>
        <v>1</v>
      </c>
      <c r="U1059" s="69" t="str">
        <f t="shared" si="169"/>
        <v>3.3.93.39.19 - MANUTENÇÃO E CONSERVAÇÃO DE VEÍCULOS</v>
      </c>
    </row>
    <row r="1060" spans="1:21" s="48" customFormat="1" x14ac:dyDescent="0.25">
      <c r="A1060" s="157"/>
      <c r="B1060" s="136" t="s">
        <v>213</v>
      </c>
      <c r="C1060" s="94">
        <v>3</v>
      </c>
      <c r="D1060" s="94" t="s">
        <v>302</v>
      </c>
      <c r="E1060" s="94" t="s">
        <v>262</v>
      </c>
      <c r="F1060" s="94" t="s">
        <v>256</v>
      </c>
      <c r="G1060" s="350" t="str">
        <f t="shared" si="163"/>
        <v>3.3.93.39.20</v>
      </c>
      <c r="H1060" s="101" t="s">
        <v>410</v>
      </c>
      <c r="I1060" s="230" t="str">
        <f t="shared" si="171"/>
        <v>A</v>
      </c>
      <c r="J1060" s="273">
        <f t="shared" si="170"/>
        <v>5</v>
      </c>
      <c r="K1060" s="474" t="s">
        <v>61</v>
      </c>
      <c r="M1060" s="69" t="str">
        <f t="shared" si="164"/>
        <v>3.3.93.39.20</v>
      </c>
      <c r="N1060" s="69" t="str">
        <f t="shared" si="165"/>
        <v>33933920</v>
      </c>
      <c r="O1060" s="69" t="b">
        <f t="shared" si="166"/>
        <v>1</v>
      </c>
      <c r="P1060" s="186" t="str">
        <f t="shared" si="162"/>
        <v>33933920</v>
      </c>
      <c r="R1060" s="407" t="str">
        <f t="shared" si="167"/>
        <v>A</v>
      </c>
      <c r="S1060" s="48" t="b">
        <f t="shared" si="168"/>
        <v>1</v>
      </c>
      <c r="U1060" s="69" t="str">
        <f t="shared" si="169"/>
        <v>3.3.93.39.20 - MANUTENÇÃO E CONSERVAÇÃO DE BENS MÓVEIS DE OUTRAS NATUREZAS</v>
      </c>
    </row>
    <row r="1061" spans="1:21" s="48" customFormat="1" x14ac:dyDescent="0.25">
      <c r="A1061" s="157"/>
      <c r="B1061" s="136" t="s">
        <v>213</v>
      </c>
      <c r="C1061" s="94">
        <v>3</v>
      </c>
      <c r="D1061" s="94" t="s">
        <v>302</v>
      </c>
      <c r="E1061" s="94" t="s">
        <v>262</v>
      </c>
      <c r="F1061" s="94" t="s">
        <v>257</v>
      </c>
      <c r="G1061" s="350" t="str">
        <f t="shared" si="163"/>
        <v>3.3.93.39.21</v>
      </c>
      <c r="H1061" s="101" t="s">
        <v>435</v>
      </c>
      <c r="I1061" s="230" t="str">
        <f t="shared" si="171"/>
        <v>A</v>
      </c>
      <c r="J1061" s="273">
        <f t="shared" si="170"/>
        <v>5</v>
      </c>
      <c r="K1061" s="474" t="s">
        <v>61</v>
      </c>
      <c r="M1061" s="69" t="str">
        <f t="shared" si="164"/>
        <v>3.3.93.39.21</v>
      </c>
      <c r="N1061" s="69" t="str">
        <f t="shared" si="165"/>
        <v>33933921</v>
      </c>
      <c r="O1061" s="69" t="b">
        <f t="shared" si="166"/>
        <v>1</v>
      </c>
      <c r="P1061" s="186" t="str">
        <f t="shared" si="162"/>
        <v>33933921</v>
      </c>
      <c r="R1061" s="407" t="str">
        <f t="shared" si="167"/>
        <v>A</v>
      </c>
      <c r="S1061" s="48" t="b">
        <f t="shared" si="168"/>
        <v>1</v>
      </c>
      <c r="U1061" s="69" t="str">
        <f t="shared" si="169"/>
        <v>3.3.93.39.21 - MANUTENÇÃO E CONSERVAÇÃO DE ESTRADAS E VIAS</v>
      </c>
    </row>
    <row r="1062" spans="1:21" s="48" customFormat="1" x14ac:dyDescent="0.25">
      <c r="A1062" s="157"/>
      <c r="B1062" s="136" t="s">
        <v>213</v>
      </c>
      <c r="C1062" s="94">
        <v>3</v>
      </c>
      <c r="D1062" s="94" t="s">
        <v>302</v>
      </c>
      <c r="E1062" s="94" t="s">
        <v>262</v>
      </c>
      <c r="F1062" s="94" t="s">
        <v>258</v>
      </c>
      <c r="G1062" s="350" t="str">
        <f t="shared" si="163"/>
        <v>3.3.93.39.22</v>
      </c>
      <c r="H1062" s="101" t="s">
        <v>436</v>
      </c>
      <c r="I1062" s="230" t="str">
        <f t="shared" si="171"/>
        <v>A</v>
      </c>
      <c r="J1062" s="273">
        <f t="shared" si="170"/>
        <v>5</v>
      </c>
      <c r="K1062" s="474" t="s">
        <v>61</v>
      </c>
      <c r="M1062" s="69" t="str">
        <f t="shared" si="164"/>
        <v>3.3.93.39.22</v>
      </c>
      <c r="N1062" s="69" t="str">
        <f t="shared" si="165"/>
        <v>33933922</v>
      </c>
      <c r="O1062" s="69" t="b">
        <f t="shared" si="166"/>
        <v>1</v>
      </c>
      <c r="P1062" s="186" t="str">
        <f t="shared" si="162"/>
        <v>33933922</v>
      </c>
      <c r="R1062" s="407" t="str">
        <f t="shared" si="167"/>
        <v>A</v>
      </c>
      <c r="S1062" s="48" t="b">
        <f t="shared" si="168"/>
        <v>1</v>
      </c>
      <c r="U1062" s="69" t="str">
        <f t="shared" si="169"/>
        <v>3.3.93.39.22 - EXPOSIÇÕES, CONGRESSOS E CONFERÊNCIAS</v>
      </c>
    </row>
    <row r="1063" spans="1:21" s="48" customFormat="1" x14ac:dyDescent="0.25">
      <c r="A1063" s="157"/>
      <c r="B1063" s="136" t="s">
        <v>213</v>
      </c>
      <c r="C1063" s="94">
        <v>3</v>
      </c>
      <c r="D1063" s="94" t="s">
        <v>302</v>
      </c>
      <c r="E1063" s="94" t="s">
        <v>262</v>
      </c>
      <c r="F1063" s="94" t="s">
        <v>259</v>
      </c>
      <c r="G1063" s="350" t="str">
        <f t="shared" si="163"/>
        <v>3.3.93.39.23</v>
      </c>
      <c r="H1063" s="101" t="s">
        <v>437</v>
      </c>
      <c r="I1063" s="230" t="str">
        <f t="shared" si="171"/>
        <v>A</v>
      </c>
      <c r="J1063" s="273">
        <f t="shared" si="170"/>
        <v>5</v>
      </c>
      <c r="K1063" s="474" t="s">
        <v>61</v>
      </c>
      <c r="M1063" s="69" t="str">
        <f t="shared" si="164"/>
        <v>3.3.93.39.23</v>
      </c>
      <c r="N1063" s="69" t="str">
        <f t="shared" si="165"/>
        <v>33933923</v>
      </c>
      <c r="O1063" s="69" t="b">
        <f t="shared" si="166"/>
        <v>1</v>
      </c>
      <c r="P1063" s="186" t="str">
        <f t="shared" si="162"/>
        <v>33933923</v>
      </c>
      <c r="R1063" s="407" t="str">
        <f t="shared" si="167"/>
        <v>A</v>
      </c>
      <c r="S1063" s="48" t="b">
        <f t="shared" si="168"/>
        <v>1</v>
      </c>
      <c r="U1063" s="69" t="str">
        <f t="shared" si="169"/>
        <v>3.3.93.39.23 - FESTIVIDADES E HOMENAGENS</v>
      </c>
    </row>
    <row r="1064" spans="1:21" s="69" customFormat="1" x14ac:dyDescent="0.25">
      <c r="A1064" s="85"/>
      <c r="B1064" s="136" t="s">
        <v>213</v>
      </c>
      <c r="C1064" s="94">
        <v>3</v>
      </c>
      <c r="D1064" s="94" t="s">
        <v>302</v>
      </c>
      <c r="E1064" s="94" t="s">
        <v>262</v>
      </c>
      <c r="F1064" s="94" t="s">
        <v>233</v>
      </c>
      <c r="G1064" s="350" t="str">
        <f t="shared" si="163"/>
        <v>3.3.93.39.32</v>
      </c>
      <c r="H1064" s="95" t="s">
        <v>329</v>
      </c>
      <c r="I1064" s="207" t="str">
        <f t="shared" si="171"/>
        <v>A</v>
      </c>
      <c r="J1064" s="273">
        <f t="shared" si="170"/>
        <v>5</v>
      </c>
      <c r="K1064" s="474" t="s">
        <v>61</v>
      </c>
      <c r="M1064" s="69" t="str">
        <f t="shared" si="164"/>
        <v>3.3.93.39.32</v>
      </c>
      <c r="N1064" s="69" t="str">
        <f t="shared" si="165"/>
        <v>33933932</v>
      </c>
      <c r="O1064" s="69" t="b">
        <f t="shared" si="166"/>
        <v>1</v>
      </c>
      <c r="P1064" s="186" t="str">
        <f t="shared" si="162"/>
        <v>33933932</v>
      </c>
      <c r="R1064" s="407" t="str">
        <f t="shared" si="167"/>
        <v>A</v>
      </c>
      <c r="S1064" s="69" t="b">
        <f t="shared" si="168"/>
        <v>1</v>
      </c>
      <c r="U1064" s="69" t="str">
        <f t="shared" si="169"/>
        <v>3.3.93.39.32 - TRANSPORTE ESCOLAR</v>
      </c>
    </row>
    <row r="1065" spans="1:21" s="48" customFormat="1" x14ac:dyDescent="0.25">
      <c r="A1065" s="157"/>
      <c r="B1065" s="136" t="s">
        <v>213</v>
      </c>
      <c r="C1065" s="94">
        <v>3</v>
      </c>
      <c r="D1065" s="94" t="s">
        <v>302</v>
      </c>
      <c r="E1065" s="94" t="s">
        <v>262</v>
      </c>
      <c r="F1065" s="94" t="s">
        <v>268</v>
      </c>
      <c r="G1065" s="350" t="str">
        <f t="shared" si="163"/>
        <v>3.3.93.39.35</v>
      </c>
      <c r="H1065" s="101" t="s">
        <v>424</v>
      </c>
      <c r="I1065" s="230" t="str">
        <f t="shared" si="171"/>
        <v>A</v>
      </c>
      <c r="J1065" s="273">
        <f t="shared" si="170"/>
        <v>5</v>
      </c>
      <c r="K1065" s="474" t="s">
        <v>61</v>
      </c>
      <c r="M1065" s="69" t="str">
        <f t="shared" si="164"/>
        <v>3.3.93.39.35</v>
      </c>
      <c r="N1065" s="69" t="str">
        <f t="shared" si="165"/>
        <v>33933935</v>
      </c>
      <c r="O1065" s="69" t="b">
        <f t="shared" si="166"/>
        <v>1</v>
      </c>
      <c r="P1065" s="186" t="str">
        <f t="shared" si="162"/>
        <v>33933935</v>
      </c>
      <c r="R1065" s="407" t="str">
        <f t="shared" si="167"/>
        <v>A</v>
      </c>
      <c r="S1065" s="48" t="b">
        <f t="shared" si="168"/>
        <v>1</v>
      </c>
      <c r="U1065" s="69" t="str">
        <f t="shared" si="169"/>
        <v>3.3.93.39.35 - MULTAS DEDUTÍVEIS</v>
      </c>
    </row>
    <row r="1066" spans="1:21" s="48" customFormat="1" x14ac:dyDescent="0.25">
      <c r="A1066" s="157"/>
      <c r="B1066" s="136" t="s">
        <v>213</v>
      </c>
      <c r="C1066" s="94">
        <v>3</v>
      </c>
      <c r="D1066" s="94" t="s">
        <v>302</v>
      </c>
      <c r="E1066" s="94" t="s">
        <v>262</v>
      </c>
      <c r="F1066" s="94" t="s">
        <v>250</v>
      </c>
      <c r="G1066" s="350" t="str">
        <f t="shared" si="163"/>
        <v>3.3.93.39.36</v>
      </c>
      <c r="H1066" s="101" t="s">
        <v>427</v>
      </c>
      <c r="I1066" s="230" t="str">
        <f t="shared" si="171"/>
        <v>A</v>
      </c>
      <c r="J1066" s="273">
        <f t="shared" si="170"/>
        <v>5</v>
      </c>
      <c r="K1066" s="474" t="s">
        <v>61</v>
      </c>
      <c r="M1066" s="69" t="str">
        <f t="shared" si="164"/>
        <v>3.3.93.39.36</v>
      </c>
      <c r="N1066" s="69" t="str">
        <f t="shared" si="165"/>
        <v>33933936</v>
      </c>
      <c r="O1066" s="69" t="b">
        <f t="shared" si="166"/>
        <v>1</v>
      </c>
      <c r="P1066" s="186" t="str">
        <f t="shared" si="162"/>
        <v>33933936</v>
      </c>
      <c r="R1066" s="407" t="str">
        <f t="shared" si="167"/>
        <v>A</v>
      </c>
      <c r="S1066" s="48" t="b">
        <f t="shared" si="168"/>
        <v>1</v>
      </c>
      <c r="U1066" s="69" t="str">
        <f t="shared" si="169"/>
        <v>3.3.93.39.36 - MULTAS INDEDUTÍVEIS</v>
      </c>
    </row>
    <row r="1067" spans="1:21" s="48" customFormat="1" x14ac:dyDescent="0.25">
      <c r="A1067" s="157"/>
      <c r="B1067" s="136" t="s">
        <v>213</v>
      </c>
      <c r="C1067" s="94">
        <v>3</v>
      </c>
      <c r="D1067" s="94" t="s">
        <v>302</v>
      </c>
      <c r="E1067" s="94" t="s">
        <v>262</v>
      </c>
      <c r="F1067" s="94" t="s">
        <v>240</v>
      </c>
      <c r="G1067" s="350" t="str">
        <f t="shared" si="163"/>
        <v>3.3.93.39.37</v>
      </c>
      <c r="H1067" s="101" t="s">
        <v>425</v>
      </c>
      <c r="I1067" s="230" t="str">
        <f t="shared" si="171"/>
        <v>A</v>
      </c>
      <c r="J1067" s="273">
        <f t="shared" si="170"/>
        <v>5</v>
      </c>
      <c r="K1067" s="474" t="s">
        <v>61</v>
      </c>
      <c r="M1067" s="69" t="str">
        <f t="shared" si="164"/>
        <v>3.3.93.39.37</v>
      </c>
      <c r="N1067" s="69" t="str">
        <f t="shared" si="165"/>
        <v>33933937</v>
      </c>
      <c r="O1067" s="69" t="b">
        <f t="shared" si="166"/>
        <v>1</v>
      </c>
      <c r="P1067" s="186" t="str">
        <f t="shared" si="162"/>
        <v>33933937</v>
      </c>
      <c r="R1067" s="407" t="str">
        <f t="shared" si="167"/>
        <v>A</v>
      </c>
      <c r="S1067" s="48" t="b">
        <f t="shared" si="168"/>
        <v>1</v>
      </c>
      <c r="U1067" s="69" t="str">
        <f t="shared" si="169"/>
        <v>3.3.93.39.37 - JUROS</v>
      </c>
    </row>
    <row r="1068" spans="1:21" s="48" customFormat="1" x14ac:dyDescent="0.25">
      <c r="A1068" s="157"/>
      <c r="B1068" s="136" t="s">
        <v>213</v>
      </c>
      <c r="C1068" s="94">
        <v>3</v>
      </c>
      <c r="D1068" s="94" t="s">
        <v>302</v>
      </c>
      <c r="E1068" s="94" t="s">
        <v>262</v>
      </c>
      <c r="F1068" s="94" t="s">
        <v>232</v>
      </c>
      <c r="G1068" s="350" t="str">
        <f t="shared" si="163"/>
        <v>3.3.93.39.38</v>
      </c>
      <c r="H1068" s="101" t="s">
        <v>423</v>
      </c>
      <c r="I1068" s="230" t="str">
        <f t="shared" si="171"/>
        <v>A</v>
      </c>
      <c r="J1068" s="273">
        <f t="shared" si="170"/>
        <v>5</v>
      </c>
      <c r="K1068" s="474" t="s">
        <v>61</v>
      </c>
      <c r="M1068" s="69" t="str">
        <f t="shared" si="164"/>
        <v>3.3.93.39.38</v>
      </c>
      <c r="N1068" s="69" t="str">
        <f t="shared" si="165"/>
        <v>33933938</v>
      </c>
      <c r="O1068" s="69" t="b">
        <f t="shared" si="166"/>
        <v>1</v>
      </c>
      <c r="P1068" s="186" t="str">
        <f t="shared" si="162"/>
        <v>33933938</v>
      </c>
      <c r="R1068" s="407" t="str">
        <f t="shared" si="167"/>
        <v>A</v>
      </c>
      <c r="S1068" s="48" t="b">
        <f t="shared" si="168"/>
        <v>1</v>
      </c>
      <c r="U1068" s="69" t="str">
        <f t="shared" si="169"/>
        <v>3.3.93.39.38 - ENCARGOS FINANCEIROS DEDUTÍVEIS</v>
      </c>
    </row>
    <row r="1069" spans="1:21" s="48" customFormat="1" x14ac:dyDescent="0.25">
      <c r="A1069" s="157"/>
      <c r="B1069" s="136" t="s">
        <v>213</v>
      </c>
      <c r="C1069" s="94">
        <v>3</v>
      </c>
      <c r="D1069" s="94" t="s">
        <v>302</v>
      </c>
      <c r="E1069" s="94" t="s">
        <v>262</v>
      </c>
      <c r="F1069" s="94" t="s">
        <v>262</v>
      </c>
      <c r="G1069" s="350" t="str">
        <f t="shared" si="163"/>
        <v>3.3.93.39.39</v>
      </c>
      <c r="H1069" s="101" t="s">
        <v>426</v>
      </c>
      <c r="I1069" s="230" t="str">
        <f t="shared" si="171"/>
        <v>A</v>
      </c>
      <c r="J1069" s="273">
        <f t="shared" si="170"/>
        <v>5</v>
      </c>
      <c r="K1069" s="474" t="s">
        <v>61</v>
      </c>
      <c r="M1069" s="69" t="str">
        <f t="shared" si="164"/>
        <v>3.3.93.39.39</v>
      </c>
      <c r="N1069" s="69" t="str">
        <f t="shared" si="165"/>
        <v>33933939</v>
      </c>
      <c r="O1069" s="69" t="b">
        <f t="shared" si="166"/>
        <v>1</v>
      </c>
      <c r="P1069" s="186" t="str">
        <f t="shared" si="162"/>
        <v>33933939</v>
      </c>
      <c r="R1069" s="407" t="str">
        <f t="shared" si="167"/>
        <v>A</v>
      </c>
      <c r="S1069" s="48" t="b">
        <f t="shared" si="168"/>
        <v>1</v>
      </c>
      <c r="U1069" s="69" t="str">
        <f t="shared" si="169"/>
        <v>3.3.93.39.39 - ENCARGOS FINANCEIROS INDEDUTÍVEIS</v>
      </c>
    </row>
    <row r="1070" spans="1:21" s="48" customFormat="1" x14ac:dyDescent="0.25">
      <c r="A1070" s="157"/>
      <c r="B1070" s="136" t="s">
        <v>213</v>
      </c>
      <c r="C1070" s="94">
        <v>3</v>
      </c>
      <c r="D1070" s="94" t="s">
        <v>302</v>
      </c>
      <c r="E1070" s="94" t="s">
        <v>262</v>
      </c>
      <c r="F1070" s="94" t="s">
        <v>231</v>
      </c>
      <c r="G1070" s="350" t="str">
        <f t="shared" si="163"/>
        <v>3.3.93.39.40</v>
      </c>
      <c r="H1070" s="101" t="s">
        <v>438</v>
      </c>
      <c r="I1070" s="230" t="str">
        <f t="shared" si="171"/>
        <v>A</v>
      </c>
      <c r="J1070" s="273">
        <f t="shared" si="170"/>
        <v>5</v>
      </c>
      <c r="K1070" s="474" t="s">
        <v>61</v>
      </c>
      <c r="M1070" s="69" t="str">
        <f t="shared" si="164"/>
        <v>3.3.93.39.40</v>
      </c>
      <c r="N1070" s="69" t="str">
        <f t="shared" si="165"/>
        <v>33933940</v>
      </c>
      <c r="O1070" s="69" t="b">
        <f t="shared" si="166"/>
        <v>1</v>
      </c>
      <c r="P1070" s="186" t="str">
        <f t="shared" si="162"/>
        <v>33933940</v>
      </c>
      <c r="R1070" s="407" t="str">
        <f t="shared" si="167"/>
        <v>A</v>
      </c>
      <c r="S1070" s="48" t="b">
        <f t="shared" si="168"/>
        <v>1</v>
      </c>
      <c r="U1070" s="69" t="str">
        <f t="shared" si="169"/>
        <v>3.3.93.39.40 - PROGRAMA DE ALIMENTAÇÃO DO TRABALHADOR</v>
      </c>
    </row>
    <row r="1071" spans="1:21" s="48" customFormat="1" x14ac:dyDescent="0.25">
      <c r="A1071" s="157"/>
      <c r="B1071" s="136" t="s">
        <v>213</v>
      </c>
      <c r="C1071" s="94">
        <v>3</v>
      </c>
      <c r="D1071" s="94" t="s">
        <v>302</v>
      </c>
      <c r="E1071" s="94" t="s">
        <v>262</v>
      </c>
      <c r="F1071" s="94" t="s">
        <v>241</v>
      </c>
      <c r="G1071" s="350" t="str">
        <f t="shared" si="163"/>
        <v>3.3.93.39.41</v>
      </c>
      <c r="H1071" s="101" t="s">
        <v>412</v>
      </c>
      <c r="I1071" s="230" t="str">
        <f t="shared" si="171"/>
        <v>A</v>
      </c>
      <c r="J1071" s="273">
        <f t="shared" si="170"/>
        <v>5</v>
      </c>
      <c r="K1071" s="474" t="s">
        <v>61</v>
      </c>
      <c r="M1071" s="69" t="str">
        <f t="shared" si="164"/>
        <v>3.3.93.39.41</v>
      </c>
      <c r="N1071" s="69" t="str">
        <f t="shared" si="165"/>
        <v>33933941</v>
      </c>
      <c r="O1071" s="69" t="b">
        <f t="shared" si="166"/>
        <v>1</v>
      </c>
      <c r="P1071" s="186" t="str">
        <f t="shared" si="162"/>
        <v>33933941</v>
      </c>
      <c r="R1071" s="407" t="str">
        <f t="shared" si="167"/>
        <v>A</v>
      </c>
      <c r="S1071" s="48" t="b">
        <f t="shared" si="168"/>
        <v>1</v>
      </c>
      <c r="U1071" s="69" t="str">
        <f t="shared" si="169"/>
        <v>3.3.93.39.41 - FORNECIMENTO DE ALIMENTAÇÃO</v>
      </c>
    </row>
    <row r="1072" spans="1:21" s="48" customFormat="1" x14ac:dyDescent="0.25">
      <c r="A1072" s="157"/>
      <c r="B1072" s="136" t="s">
        <v>213</v>
      </c>
      <c r="C1072" s="94">
        <v>3</v>
      </c>
      <c r="D1072" s="94" t="s">
        <v>302</v>
      </c>
      <c r="E1072" s="94" t="s">
        <v>262</v>
      </c>
      <c r="F1072" s="94" t="s">
        <v>242</v>
      </c>
      <c r="G1072" s="350" t="str">
        <f t="shared" si="163"/>
        <v>3.3.93.39.42</v>
      </c>
      <c r="H1072" s="101" t="s">
        <v>413</v>
      </c>
      <c r="I1072" s="230" t="str">
        <f t="shared" si="171"/>
        <v>A</v>
      </c>
      <c r="J1072" s="273">
        <f t="shared" si="170"/>
        <v>5</v>
      </c>
      <c r="K1072" s="474" t="s">
        <v>61</v>
      </c>
      <c r="M1072" s="69" t="str">
        <f t="shared" si="164"/>
        <v>3.3.93.39.42</v>
      </c>
      <c r="N1072" s="69" t="str">
        <f t="shared" si="165"/>
        <v>33933942</v>
      </c>
      <c r="O1072" s="69" t="b">
        <f t="shared" si="166"/>
        <v>1</v>
      </c>
      <c r="P1072" s="186" t="str">
        <f t="shared" ref="P1072:P1135" si="172">TRIM(SUBSTITUTE(TEXT(G1072,"00000000"),".",""))</f>
        <v>33933942</v>
      </c>
      <c r="R1072" s="407" t="str">
        <f t="shared" si="167"/>
        <v>A</v>
      </c>
      <c r="S1072" s="48" t="b">
        <f t="shared" si="168"/>
        <v>1</v>
      </c>
      <c r="U1072" s="69" t="str">
        <f t="shared" si="169"/>
        <v>3.3.93.39.42 - SERVIÇOS DE CARÁTER SECRETO OU RESERVADO</v>
      </c>
    </row>
    <row r="1073" spans="1:21" s="48" customFormat="1" x14ac:dyDescent="0.25">
      <c r="A1073" s="157"/>
      <c r="B1073" s="136" t="s">
        <v>213</v>
      </c>
      <c r="C1073" s="94">
        <v>3</v>
      </c>
      <c r="D1073" s="94" t="s">
        <v>302</v>
      </c>
      <c r="E1073" s="94" t="s">
        <v>262</v>
      </c>
      <c r="F1073" s="103" t="s">
        <v>243</v>
      </c>
      <c r="G1073" s="368" t="str">
        <f t="shared" si="163"/>
        <v>3.3.93.39.43</v>
      </c>
      <c r="H1073" s="99" t="s">
        <v>164</v>
      </c>
      <c r="I1073" s="207" t="str">
        <f t="shared" si="171"/>
        <v>A</v>
      </c>
      <c r="J1073" s="273">
        <f t="shared" si="170"/>
        <v>5</v>
      </c>
      <c r="K1073" s="474" t="s">
        <v>61</v>
      </c>
      <c r="M1073" s="69" t="str">
        <f t="shared" si="164"/>
        <v>3.3.93.39.43</v>
      </c>
      <c r="N1073" s="69" t="str">
        <f t="shared" si="165"/>
        <v>33933943</v>
      </c>
      <c r="O1073" s="69" t="b">
        <f t="shared" si="166"/>
        <v>1</v>
      </c>
      <c r="P1073" s="186" t="str">
        <f t="shared" si="172"/>
        <v>33933943</v>
      </c>
      <c r="R1073" s="407" t="str">
        <f t="shared" si="167"/>
        <v>A</v>
      </c>
      <c r="S1073" s="48" t="b">
        <f t="shared" si="168"/>
        <v>1</v>
      </c>
      <c r="U1073" s="69" t="str">
        <f t="shared" si="169"/>
        <v>3.3.93.39.43 - SERVIÇOS DE ENERGIA ELÉTRICA</v>
      </c>
    </row>
    <row r="1074" spans="1:21" s="48" customFormat="1" x14ac:dyDescent="0.25">
      <c r="A1074" s="157"/>
      <c r="B1074" s="136" t="s">
        <v>213</v>
      </c>
      <c r="C1074" s="94">
        <v>3</v>
      </c>
      <c r="D1074" s="94" t="s">
        <v>302</v>
      </c>
      <c r="E1074" s="94" t="s">
        <v>262</v>
      </c>
      <c r="F1074" s="103" t="s">
        <v>244</v>
      </c>
      <c r="G1074" s="368" t="str">
        <f t="shared" si="163"/>
        <v>3.3.93.39.44</v>
      </c>
      <c r="H1074" s="99" t="s">
        <v>165</v>
      </c>
      <c r="I1074" s="207" t="str">
        <f t="shared" si="171"/>
        <v>A</v>
      </c>
      <c r="J1074" s="273">
        <f t="shared" si="170"/>
        <v>5</v>
      </c>
      <c r="K1074" s="474" t="s">
        <v>61</v>
      </c>
      <c r="M1074" s="69" t="str">
        <f t="shared" si="164"/>
        <v>3.3.93.39.44</v>
      </c>
      <c r="N1074" s="69" t="str">
        <f t="shared" si="165"/>
        <v>33933944</v>
      </c>
      <c r="O1074" s="69" t="b">
        <f t="shared" si="166"/>
        <v>1</v>
      </c>
      <c r="P1074" s="186" t="str">
        <f t="shared" si="172"/>
        <v>33933944</v>
      </c>
      <c r="R1074" s="407" t="str">
        <f t="shared" si="167"/>
        <v>A</v>
      </c>
      <c r="S1074" s="48" t="b">
        <f t="shared" si="168"/>
        <v>1</v>
      </c>
      <c r="U1074" s="69" t="str">
        <f t="shared" si="169"/>
        <v>3.3.93.39.44 - SERVIÇOS DE ÁGUA E ESGOTO</v>
      </c>
    </row>
    <row r="1075" spans="1:21" s="48" customFormat="1" x14ac:dyDescent="0.25">
      <c r="A1075" s="157"/>
      <c r="B1075" s="136" t="s">
        <v>213</v>
      </c>
      <c r="C1075" s="94">
        <v>3</v>
      </c>
      <c r="D1075" s="94" t="s">
        <v>302</v>
      </c>
      <c r="E1075" s="94" t="s">
        <v>262</v>
      </c>
      <c r="F1075" s="94" t="s">
        <v>245</v>
      </c>
      <c r="G1075" s="350" t="str">
        <f t="shared" si="163"/>
        <v>3.3.93.39.45</v>
      </c>
      <c r="H1075" s="101" t="s">
        <v>439</v>
      </c>
      <c r="I1075" s="230" t="str">
        <f t="shared" si="171"/>
        <v>A</v>
      </c>
      <c r="J1075" s="273">
        <f t="shared" si="170"/>
        <v>5</v>
      </c>
      <c r="K1075" s="474" t="s">
        <v>61</v>
      </c>
      <c r="M1075" s="69" t="str">
        <f t="shared" si="164"/>
        <v>3.3.93.39.45</v>
      </c>
      <c r="N1075" s="69" t="str">
        <f t="shared" si="165"/>
        <v>33933945</v>
      </c>
      <c r="O1075" s="69" t="b">
        <f t="shared" si="166"/>
        <v>1</v>
      </c>
      <c r="P1075" s="186" t="str">
        <f t="shared" si="172"/>
        <v>33933945</v>
      </c>
      <c r="R1075" s="407" t="str">
        <f t="shared" si="167"/>
        <v>A</v>
      </c>
      <c r="S1075" s="48" t="b">
        <f t="shared" si="168"/>
        <v>1</v>
      </c>
      <c r="U1075" s="69" t="str">
        <f t="shared" si="169"/>
        <v>3.3.93.39.45 - SERVIÇOS DE GÁS</v>
      </c>
    </row>
    <row r="1076" spans="1:21" s="48" customFormat="1" x14ac:dyDescent="0.25">
      <c r="A1076" s="157"/>
      <c r="B1076" s="136" t="s">
        <v>213</v>
      </c>
      <c r="C1076" s="94">
        <v>3</v>
      </c>
      <c r="D1076" s="94" t="s">
        <v>302</v>
      </c>
      <c r="E1076" s="94" t="s">
        <v>262</v>
      </c>
      <c r="F1076" s="94" t="s">
        <v>246</v>
      </c>
      <c r="G1076" s="350" t="str">
        <f t="shared" si="163"/>
        <v>3.3.93.39.46</v>
      </c>
      <c r="H1076" s="101" t="s">
        <v>415</v>
      </c>
      <c r="I1076" s="230" t="str">
        <f t="shared" si="171"/>
        <v>A</v>
      </c>
      <c r="J1076" s="273">
        <f t="shared" si="170"/>
        <v>5</v>
      </c>
      <c r="K1076" s="474" t="s">
        <v>61</v>
      </c>
      <c r="M1076" s="69" t="str">
        <f t="shared" si="164"/>
        <v>3.3.93.39.46</v>
      </c>
      <c r="N1076" s="69" t="str">
        <f t="shared" si="165"/>
        <v>33933946</v>
      </c>
      <c r="O1076" s="69" t="b">
        <f t="shared" si="166"/>
        <v>1</v>
      </c>
      <c r="P1076" s="186" t="str">
        <f t="shared" si="172"/>
        <v>33933946</v>
      </c>
      <c r="R1076" s="407" t="str">
        <f t="shared" si="167"/>
        <v>A</v>
      </c>
      <c r="S1076" s="48" t="b">
        <f t="shared" si="168"/>
        <v>1</v>
      </c>
      <c r="U1076" s="69" t="str">
        <f t="shared" si="169"/>
        <v>3.3.93.39.46 - SERVIÇOS DOMÉSTICOS</v>
      </c>
    </row>
    <row r="1077" spans="1:21" s="48" customFormat="1" x14ac:dyDescent="0.25">
      <c r="A1077" s="157"/>
      <c r="B1077" s="136" t="s">
        <v>213</v>
      </c>
      <c r="C1077" s="94">
        <v>3</v>
      </c>
      <c r="D1077" s="94" t="s">
        <v>302</v>
      </c>
      <c r="E1077" s="94" t="s">
        <v>262</v>
      </c>
      <c r="F1077" s="103" t="s">
        <v>247</v>
      </c>
      <c r="G1077" s="368" t="str">
        <f t="shared" si="163"/>
        <v>3.3.93.39.47</v>
      </c>
      <c r="H1077" s="102" t="s">
        <v>478</v>
      </c>
      <c r="I1077" s="231" t="str">
        <f t="shared" si="171"/>
        <v>A</v>
      </c>
      <c r="J1077" s="297">
        <f t="shared" si="170"/>
        <v>5</v>
      </c>
      <c r="K1077" s="474" t="s">
        <v>61</v>
      </c>
      <c r="M1077" s="69" t="str">
        <f t="shared" si="164"/>
        <v>3.3.93.39.47</v>
      </c>
      <c r="N1077" s="69" t="str">
        <f t="shared" si="165"/>
        <v>33933947</v>
      </c>
      <c r="O1077" s="69" t="b">
        <f t="shared" si="166"/>
        <v>1</v>
      </c>
      <c r="P1077" s="186" t="str">
        <f t="shared" si="172"/>
        <v>33933947</v>
      </c>
      <c r="R1077" s="407" t="str">
        <f t="shared" si="167"/>
        <v>A</v>
      </c>
      <c r="S1077" s="48" t="b">
        <f t="shared" si="168"/>
        <v>1</v>
      </c>
      <c r="U1077" s="69" t="str">
        <f t="shared" si="169"/>
        <v>3.3.93.39.47 - SERVIÇOS DE COMUNICAÇÃO EM GERAL (QUE NÃO INTEGRAM PACOTE DE COMUNICAÇÃO DE DADOS)</v>
      </c>
    </row>
    <row r="1078" spans="1:21" s="48" customFormat="1" x14ac:dyDescent="0.25">
      <c r="A1078" s="157"/>
      <c r="B1078" s="136" t="s">
        <v>213</v>
      </c>
      <c r="C1078" s="94">
        <v>3</v>
      </c>
      <c r="D1078" s="94" t="s">
        <v>302</v>
      </c>
      <c r="E1078" s="94" t="s">
        <v>262</v>
      </c>
      <c r="F1078" s="94" t="s">
        <v>248</v>
      </c>
      <c r="G1078" s="350" t="str">
        <f t="shared" si="163"/>
        <v>3.3.93.39.48</v>
      </c>
      <c r="H1078" s="101" t="s">
        <v>416</v>
      </c>
      <c r="I1078" s="230" t="str">
        <f t="shared" si="171"/>
        <v>A</v>
      </c>
      <c r="J1078" s="273">
        <f t="shared" si="170"/>
        <v>5</v>
      </c>
      <c r="K1078" s="474" t="s">
        <v>61</v>
      </c>
      <c r="M1078" s="69" t="str">
        <f t="shared" si="164"/>
        <v>3.3.93.39.48</v>
      </c>
      <c r="N1078" s="69" t="str">
        <f t="shared" si="165"/>
        <v>33933948</v>
      </c>
      <c r="O1078" s="69" t="b">
        <f t="shared" si="166"/>
        <v>1</v>
      </c>
      <c r="P1078" s="186" t="str">
        <f t="shared" si="172"/>
        <v>33933948</v>
      </c>
      <c r="R1078" s="407" t="str">
        <f t="shared" si="167"/>
        <v>A</v>
      </c>
      <c r="S1078" s="48" t="b">
        <f t="shared" si="168"/>
        <v>1</v>
      </c>
      <c r="U1078" s="69" t="str">
        <f t="shared" si="169"/>
        <v>3.3.93.39.48 - SERVIÇO DE SELEÇÃO E TREINAMENTO</v>
      </c>
    </row>
    <row r="1079" spans="1:21" s="48" customFormat="1" x14ac:dyDescent="0.25">
      <c r="A1079" s="157"/>
      <c r="B1079" s="136" t="s">
        <v>213</v>
      </c>
      <c r="C1079" s="94">
        <v>3</v>
      </c>
      <c r="D1079" s="94" t="s">
        <v>302</v>
      </c>
      <c r="E1079" s="94" t="s">
        <v>262</v>
      </c>
      <c r="F1079" s="94" t="s">
        <v>249</v>
      </c>
      <c r="G1079" s="350" t="str">
        <f t="shared" si="163"/>
        <v>3.3.93.39.49</v>
      </c>
      <c r="H1079" s="101" t="s">
        <v>440</v>
      </c>
      <c r="I1079" s="230" t="str">
        <f t="shared" si="171"/>
        <v>A</v>
      </c>
      <c r="J1079" s="273">
        <f t="shared" si="170"/>
        <v>5</v>
      </c>
      <c r="K1079" s="474" t="s">
        <v>61</v>
      </c>
      <c r="M1079" s="69" t="str">
        <f t="shared" si="164"/>
        <v>3.3.93.39.49</v>
      </c>
      <c r="N1079" s="69" t="str">
        <f t="shared" si="165"/>
        <v>33933949</v>
      </c>
      <c r="O1079" s="69" t="b">
        <f t="shared" si="166"/>
        <v>1</v>
      </c>
      <c r="P1079" s="186" t="str">
        <f t="shared" si="172"/>
        <v>33933949</v>
      </c>
      <c r="R1079" s="407" t="str">
        <f t="shared" si="167"/>
        <v>A</v>
      </c>
      <c r="S1079" s="48" t="b">
        <f t="shared" si="168"/>
        <v>1</v>
      </c>
      <c r="U1079" s="69" t="str">
        <f t="shared" si="169"/>
        <v>3.3.93.39.49 - PRODUÇÕES JORNALÍSTICAS</v>
      </c>
    </row>
    <row r="1080" spans="1:21" s="48" customFormat="1" x14ac:dyDescent="0.25">
      <c r="A1080" s="157"/>
      <c r="B1080" s="136" t="s">
        <v>213</v>
      </c>
      <c r="C1080" s="94">
        <v>3</v>
      </c>
      <c r="D1080" s="94" t="s">
        <v>302</v>
      </c>
      <c r="E1080" s="94" t="s">
        <v>262</v>
      </c>
      <c r="F1080" s="103" t="s">
        <v>235</v>
      </c>
      <c r="G1080" s="368" t="str">
        <f t="shared" si="163"/>
        <v>3.3.93.39.50</v>
      </c>
      <c r="H1080" s="99" t="s">
        <v>695</v>
      </c>
      <c r="I1080" s="207" t="str">
        <f t="shared" si="171"/>
        <v>A</v>
      </c>
      <c r="J1080" s="273">
        <f t="shared" si="170"/>
        <v>5</v>
      </c>
      <c r="K1080" s="474" t="s">
        <v>61</v>
      </c>
      <c r="M1080" s="69" t="str">
        <f t="shared" si="164"/>
        <v>3.3.93.39.50</v>
      </c>
      <c r="N1080" s="69" t="str">
        <f t="shared" si="165"/>
        <v>33933950</v>
      </c>
      <c r="O1080" s="69" t="b">
        <f t="shared" si="166"/>
        <v>1</v>
      </c>
      <c r="P1080" s="186" t="str">
        <f t="shared" si="172"/>
        <v>33933950</v>
      </c>
      <c r="R1080" s="407" t="str">
        <f t="shared" si="167"/>
        <v>A</v>
      </c>
      <c r="S1080" s="48" t="b">
        <f t="shared" si="168"/>
        <v>1</v>
      </c>
      <c r="U1080" s="69" t="str">
        <f t="shared" si="169"/>
        <v>3.3.93.39.50 - SERV.MEDICO-HOSPITAL., ODONTOL.E LABORATORIAIS</v>
      </c>
    </row>
    <row r="1081" spans="1:21" s="48" customFormat="1" x14ac:dyDescent="0.25">
      <c r="A1081" s="157"/>
      <c r="B1081" s="136" t="s">
        <v>213</v>
      </c>
      <c r="C1081" s="94">
        <v>3</v>
      </c>
      <c r="D1081" s="94" t="s">
        <v>302</v>
      </c>
      <c r="E1081" s="94" t="s">
        <v>262</v>
      </c>
      <c r="F1081" s="94" t="s">
        <v>271</v>
      </c>
      <c r="G1081" s="350" t="str">
        <f t="shared" si="163"/>
        <v>3.3.93.39.51</v>
      </c>
      <c r="H1081" s="101" t="s">
        <v>441</v>
      </c>
      <c r="I1081" s="230" t="str">
        <f t="shared" si="171"/>
        <v>A</v>
      </c>
      <c r="J1081" s="273">
        <f t="shared" si="170"/>
        <v>5</v>
      </c>
      <c r="K1081" s="474" t="s">
        <v>61</v>
      </c>
      <c r="M1081" s="69" t="str">
        <f t="shared" si="164"/>
        <v>3.3.93.39.51</v>
      </c>
      <c r="N1081" s="69" t="str">
        <f t="shared" si="165"/>
        <v>33933951</v>
      </c>
      <c r="O1081" s="69" t="b">
        <f t="shared" si="166"/>
        <v>1</v>
      </c>
      <c r="P1081" s="186" t="str">
        <f t="shared" si="172"/>
        <v>33933951</v>
      </c>
      <c r="R1081" s="407" t="str">
        <f t="shared" si="167"/>
        <v>A</v>
      </c>
      <c r="S1081" s="48" t="b">
        <f t="shared" si="168"/>
        <v>1</v>
      </c>
      <c r="U1081" s="69" t="str">
        <f t="shared" si="169"/>
        <v>3.3.93.39.51 - SERVIÇOS DE ANÁLISES E PESQUISAS CIENTÍFICAS</v>
      </c>
    </row>
    <row r="1082" spans="1:21" s="48" customFormat="1" x14ac:dyDescent="0.25">
      <c r="A1082" s="157"/>
      <c r="B1082" s="136" t="s">
        <v>213</v>
      </c>
      <c r="C1082" s="94">
        <v>3</v>
      </c>
      <c r="D1082" s="94" t="s">
        <v>302</v>
      </c>
      <c r="E1082" s="94" t="s">
        <v>262</v>
      </c>
      <c r="F1082" s="94" t="s">
        <v>272</v>
      </c>
      <c r="G1082" s="350" t="str">
        <f t="shared" si="163"/>
        <v>3.3.93.39.52</v>
      </c>
      <c r="H1082" s="101" t="s">
        <v>417</v>
      </c>
      <c r="I1082" s="230" t="str">
        <f t="shared" si="171"/>
        <v>A</v>
      </c>
      <c r="J1082" s="273">
        <f t="shared" si="170"/>
        <v>5</v>
      </c>
      <c r="K1082" s="474" t="s">
        <v>61</v>
      </c>
      <c r="M1082" s="69" t="str">
        <f t="shared" si="164"/>
        <v>3.3.93.39.52</v>
      </c>
      <c r="N1082" s="69" t="str">
        <f t="shared" si="165"/>
        <v>33933952</v>
      </c>
      <c r="O1082" s="69" t="b">
        <f t="shared" si="166"/>
        <v>1</v>
      </c>
      <c r="P1082" s="186" t="str">
        <f t="shared" si="172"/>
        <v>33933952</v>
      </c>
      <c r="R1082" s="407" t="str">
        <f t="shared" si="167"/>
        <v>A</v>
      </c>
      <c r="S1082" s="48" t="b">
        <f t="shared" si="168"/>
        <v>1</v>
      </c>
      <c r="U1082" s="69" t="str">
        <f t="shared" si="169"/>
        <v>3.3.93.39.52 - SERVIÇOS DE REABILITAÇÃO PROFISSIONAL</v>
      </c>
    </row>
    <row r="1083" spans="1:21" s="48" customFormat="1" x14ac:dyDescent="0.25">
      <c r="A1083" s="157"/>
      <c r="B1083" s="136" t="s">
        <v>213</v>
      </c>
      <c r="C1083" s="94">
        <v>3</v>
      </c>
      <c r="D1083" s="94" t="s">
        <v>302</v>
      </c>
      <c r="E1083" s="94" t="s">
        <v>262</v>
      </c>
      <c r="F1083" s="94" t="s">
        <v>273</v>
      </c>
      <c r="G1083" s="350" t="str">
        <f t="shared" si="163"/>
        <v>3.3.93.39.53</v>
      </c>
      <c r="H1083" s="95" t="s">
        <v>690</v>
      </c>
      <c r="I1083" s="207" t="str">
        <f t="shared" si="171"/>
        <v>A</v>
      </c>
      <c r="J1083" s="273">
        <f t="shared" si="170"/>
        <v>5</v>
      </c>
      <c r="K1083" s="474" t="s">
        <v>61</v>
      </c>
      <c r="M1083" s="69" t="str">
        <f t="shared" si="164"/>
        <v>3.3.93.39.53</v>
      </c>
      <c r="N1083" s="69" t="str">
        <f t="shared" si="165"/>
        <v>33933953</v>
      </c>
      <c r="O1083" s="69" t="b">
        <f t="shared" si="166"/>
        <v>1</v>
      </c>
      <c r="P1083" s="186" t="str">
        <f t="shared" si="172"/>
        <v>33933953</v>
      </c>
      <c r="R1083" s="407" t="str">
        <f t="shared" si="167"/>
        <v>A</v>
      </c>
      <c r="S1083" s="48" t="b">
        <f t="shared" si="168"/>
        <v>1</v>
      </c>
      <c r="U1083" s="69" t="str">
        <f t="shared" si="169"/>
        <v>3.3.93.39.53 - SERVIÇOS DE ASSISTENCIA SOCIAL</v>
      </c>
    </row>
    <row r="1084" spans="1:21" s="48" customFormat="1" x14ac:dyDescent="0.25">
      <c r="A1084" s="157"/>
      <c r="B1084" s="136" t="s">
        <v>213</v>
      </c>
      <c r="C1084" s="94">
        <v>3</v>
      </c>
      <c r="D1084" s="94" t="s">
        <v>302</v>
      </c>
      <c r="E1084" s="94" t="s">
        <v>262</v>
      </c>
      <c r="F1084" s="94" t="s">
        <v>274</v>
      </c>
      <c r="G1084" s="350" t="str">
        <f t="shared" si="163"/>
        <v>3.3.93.39.54</v>
      </c>
      <c r="H1084" s="95" t="s">
        <v>696</v>
      </c>
      <c r="I1084" s="207" t="str">
        <f t="shared" si="171"/>
        <v>A</v>
      </c>
      <c r="J1084" s="273">
        <f t="shared" si="170"/>
        <v>5</v>
      </c>
      <c r="K1084" s="474" t="s">
        <v>61</v>
      </c>
      <c r="M1084" s="69" t="str">
        <f t="shared" si="164"/>
        <v>3.3.93.39.54</v>
      </c>
      <c r="N1084" s="69" t="str">
        <f t="shared" si="165"/>
        <v>33933954</v>
      </c>
      <c r="O1084" s="69" t="b">
        <f t="shared" si="166"/>
        <v>1</v>
      </c>
      <c r="P1084" s="186" t="str">
        <f t="shared" si="172"/>
        <v>33933954</v>
      </c>
      <c r="R1084" s="407" t="str">
        <f t="shared" si="167"/>
        <v>A</v>
      </c>
      <c r="S1084" s="48" t="b">
        <f t="shared" si="168"/>
        <v>1</v>
      </c>
      <c r="U1084" s="69" t="str">
        <f t="shared" si="169"/>
        <v>3.3.93.39.54 - SERVIÇOS DE CRECHES E ASSIST. PRÉ-ESCOLAR</v>
      </c>
    </row>
    <row r="1085" spans="1:21" s="48" customFormat="1" x14ac:dyDescent="0.25">
      <c r="A1085" s="157"/>
      <c r="B1085" s="136" t="s">
        <v>213</v>
      </c>
      <c r="C1085" s="94">
        <v>3</v>
      </c>
      <c r="D1085" s="94" t="s">
        <v>302</v>
      </c>
      <c r="E1085" s="94" t="s">
        <v>262</v>
      </c>
      <c r="F1085" s="94" t="s">
        <v>276</v>
      </c>
      <c r="G1085" s="350" t="str">
        <f t="shared" si="163"/>
        <v>3.3.93.39.58</v>
      </c>
      <c r="H1085" s="101" t="s">
        <v>442</v>
      </c>
      <c r="I1085" s="230" t="str">
        <f t="shared" si="171"/>
        <v>A</v>
      </c>
      <c r="J1085" s="273">
        <f t="shared" si="170"/>
        <v>5</v>
      </c>
      <c r="K1085" s="474" t="s">
        <v>61</v>
      </c>
      <c r="M1085" s="69" t="str">
        <f t="shared" si="164"/>
        <v>3.3.93.39.58</v>
      </c>
      <c r="N1085" s="69" t="str">
        <f t="shared" si="165"/>
        <v>33933958</v>
      </c>
      <c r="O1085" s="69" t="b">
        <f t="shared" si="166"/>
        <v>1</v>
      </c>
      <c r="P1085" s="186" t="str">
        <f t="shared" si="172"/>
        <v>33933958</v>
      </c>
      <c r="R1085" s="407" t="str">
        <f t="shared" si="167"/>
        <v>A</v>
      </c>
      <c r="S1085" s="48" t="b">
        <f t="shared" si="168"/>
        <v>1</v>
      </c>
      <c r="U1085" s="69" t="str">
        <f t="shared" si="169"/>
        <v>3.3.93.39.58 - SERVIÇOS DE TELECOMUNICAÇÕES</v>
      </c>
    </row>
    <row r="1086" spans="1:21" s="48" customFormat="1" x14ac:dyDescent="0.25">
      <c r="A1086" s="157"/>
      <c r="B1086" s="136" t="s">
        <v>213</v>
      </c>
      <c r="C1086" s="94">
        <v>3</v>
      </c>
      <c r="D1086" s="94" t="s">
        <v>302</v>
      </c>
      <c r="E1086" s="94" t="s">
        <v>262</v>
      </c>
      <c r="F1086" s="94" t="s">
        <v>277</v>
      </c>
      <c r="G1086" s="350" t="str">
        <f t="shared" si="163"/>
        <v>3.3.93.39.59</v>
      </c>
      <c r="H1086" s="101" t="s">
        <v>428</v>
      </c>
      <c r="I1086" s="230" t="str">
        <f t="shared" si="171"/>
        <v>A</v>
      </c>
      <c r="J1086" s="273">
        <f t="shared" si="170"/>
        <v>5</v>
      </c>
      <c r="K1086" s="474" t="s">
        <v>61</v>
      </c>
      <c r="M1086" s="69" t="str">
        <f t="shared" si="164"/>
        <v>3.3.93.39.59</v>
      </c>
      <c r="N1086" s="69" t="str">
        <f t="shared" si="165"/>
        <v>33933959</v>
      </c>
      <c r="O1086" s="69" t="b">
        <f t="shared" si="166"/>
        <v>1</v>
      </c>
      <c r="P1086" s="186" t="str">
        <f t="shared" si="172"/>
        <v>33933959</v>
      </c>
      <c r="R1086" s="407" t="str">
        <f t="shared" si="167"/>
        <v>A</v>
      </c>
      <c r="S1086" s="48" t="b">
        <f t="shared" si="168"/>
        <v>1</v>
      </c>
      <c r="U1086" s="69" t="str">
        <f t="shared" si="169"/>
        <v>3.3.93.39.59 - SERVIÇOS DE ÁUDIO, VÍDEO E FOTO</v>
      </c>
    </row>
    <row r="1087" spans="1:21" s="48" customFormat="1" x14ac:dyDescent="0.25">
      <c r="A1087" s="157"/>
      <c r="B1087" s="136" t="s">
        <v>213</v>
      </c>
      <c r="C1087" s="94">
        <v>3</v>
      </c>
      <c r="D1087" s="94" t="s">
        <v>302</v>
      </c>
      <c r="E1087" s="94" t="s">
        <v>262</v>
      </c>
      <c r="F1087" s="94" t="s">
        <v>269</v>
      </c>
      <c r="G1087" s="350" t="str">
        <f t="shared" si="163"/>
        <v>3.3.93.39.60</v>
      </c>
      <c r="H1087" s="101" t="s">
        <v>443</v>
      </c>
      <c r="I1087" s="230" t="str">
        <f t="shared" si="171"/>
        <v>A</v>
      </c>
      <c r="J1087" s="273">
        <f t="shared" si="170"/>
        <v>5</v>
      </c>
      <c r="K1087" s="474" t="s">
        <v>61</v>
      </c>
      <c r="M1087" s="69" t="str">
        <f t="shared" si="164"/>
        <v>3.3.93.39.60</v>
      </c>
      <c r="N1087" s="69" t="str">
        <f t="shared" si="165"/>
        <v>33933960</v>
      </c>
      <c r="O1087" s="69" t="b">
        <f t="shared" si="166"/>
        <v>1</v>
      </c>
      <c r="P1087" s="186" t="str">
        <f t="shared" si="172"/>
        <v>33933960</v>
      </c>
      <c r="R1087" s="407" t="str">
        <f t="shared" si="167"/>
        <v>A</v>
      </c>
      <c r="S1087" s="48" t="b">
        <f t="shared" si="168"/>
        <v>1</v>
      </c>
      <c r="U1087" s="69" t="str">
        <f t="shared" si="169"/>
        <v>3.3.93.39.60 - SERVIÇOS DE MANOBRA E PATRULHAMENTO</v>
      </c>
    </row>
    <row r="1088" spans="1:21" s="48" customFormat="1" x14ac:dyDescent="0.25">
      <c r="A1088" s="157"/>
      <c r="B1088" s="136" t="s">
        <v>213</v>
      </c>
      <c r="C1088" s="94">
        <v>3</v>
      </c>
      <c r="D1088" s="94" t="s">
        <v>302</v>
      </c>
      <c r="E1088" s="94" t="s">
        <v>262</v>
      </c>
      <c r="F1088" s="94" t="s">
        <v>278</v>
      </c>
      <c r="G1088" s="350" t="str">
        <f t="shared" si="163"/>
        <v>3.3.93.39.61</v>
      </c>
      <c r="H1088" s="101" t="s">
        <v>444</v>
      </c>
      <c r="I1088" s="230" t="str">
        <f t="shared" si="171"/>
        <v>A</v>
      </c>
      <c r="J1088" s="273">
        <f t="shared" si="170"/>
        <v>5</v>
      </c>
      <c r="K1088" s="474" t="s">
        <v>61</v>
      </c>
      <c r="M1088" s="69" t="str">
        <f t="shared" si="164"/>
        <v>3.3.93.39.61</v>
      </c>
      <c r="N1088" s="69" t="str">
        <f t="shared" si="165"/>
        <v>33933961</v>
      </c>
      <c r="O1088" s="69" t="b">
        <f t="shared" si="166"/>
        <v>1</v>
      </c>
      <c r="P1088" s="186" t="str">
        <f t="shared" si="172"/>
        <v>33933961</v>
      </c>
      <c r="R1088" s="407" t="str">
        <f t="shared" si="167"/>
        <v>A</v>
      </c>
      <c r="S1088" s="48" t="b">
        <f t="shared" si="168"/>
        <v>1</v>
      </c>
      <c r="U1088" s="69" t="str">
        <f t="shared" si="169"/>
        <v>3.3.93.39.61 - SERVIÇOS DE SOCORRO E SALVAMENTO</v>
      </c>
    </row>
    <row r="1089" spans="1:21" s="48" customFormat="1" x14ac:dyDescent="0.25">
      <c r="A1089" s="157"/>
      <c r="B1089" s="136" t="s">
        <v>213</v>
      </c>
      <c r="C1089" s="94">
        <v>3</v>
      </c>
      <c r="D1089" s="94" t="s">
        <v>302</v>
      </c>
      <c r="E1089" s="94" t="s">
        <v>262</v>
      </c>
      <c r="F1089" s="94" t="s">
        <v>279</v>
      </c>
      <c r="G1089" s="350" t="str">
        <f t="shared" si="163"/>
        <v>3.3.93.39.62</v>
      </c>
      <c r="H1089" s="101" t="s">
        <v>445</v>
      </c>
      <c r="I1089" s="230" t="str">
        <f t="shared" si="171"/>
        <v>A</v>
      </c>
      <c r="J1089" s="273">
        <f t="shared" si="170"/>
        <v>5</v>
      </c>
      <c r="K1089" s="474" t="s">
        <v>61</v>
      </c>
      <c r="M1089" s="69" t="str">
        <f t="shared" si="164"/>
        <v>3.3.93.39.62</v>
      </c>
      <c r="N1089" s="69" t="str">
        <f t="shared" si="165"/>
        <v>33933962</v>
      </c>
      <c r="O1089" s="69" t="b">
        <f t="shared" si="166"/>
        <v>1</v>
      </c>
      <c r="P1089" s="186" t="str">
        <f t="shared" si="172"/>
        <v>33933962</v>
      </c>
      <c r="R1089" s="407" t="str">
        <f t="shared" si="167"/>
        <v>A</v>
      </c>
      <c r="S1089" s="48" t="b">
        <f t="shared" si="168"/>
        <v>1</v>
      </c>
      <c r="U1089" s="69" t="str">
        <f t="shared" si="169"/>
        <v>3.3.93.39.62 - SERVIÇOS DE PRODUÇÃO INDUSTRIAL</v>
      </c>
    </row>
    <row r="1090" spans="1:21" s="48" customFormat="1" x14ac:dyDescent="0.25">
      <c r="A1090" s="157"/>
      <c r="B1090" s="136" t="s">
        <v>213</v>
      </c>
      <c r="C1090" s="94">
        <v>3</v>
      </c>
      <c r="D1090" s="94" t="s">
        <v>302</v>
      </c>
      <c r="E1090" s="94" t="s">
        <v>262</v>
      </c>
      <c r="F1090" s="94" t="s">
        <v>280</v>
      </c>
      <c r="G1090" s="350" t="str">
        <f t="shared" si="163"/>
        <v>3.3.93.39.63</v>
      </c>
      <c r="H1090" s="101" t="s">
        <v>446</v>
      </c>
      <c r="I1090" s="230" t="str">
        <f t="shared" si="171"/>
        <v>A</v>
      </c>
      <c r="J1090" s="273">
        <f t="shared" si="170"/>
        <v>5</v>
      </c>
      <c r="K1090" s="474" t="s">
        <v>61</v>
      </c>
      <c r="M1090" s="69" t="str">
        <f t="shared" si="164"/>
        <v>3.3.93.39.63</v>
      </c>
      <c r="N1090" s="69" t="str">
        <f t="shared" si="165"/>
        <v>33933963</v>
      </c>
      <c r="O1090" s="69" t="b">
        <f t="shared" si="166"/>
        <v>1</v>
      </c>
      <c r="P1090" s="186" t="str">
        <f t="shared" si="172"/>
        <v>33933963</v>
      </c>
      <c r="R1090" s="407" t="str">
        <f t="shared" si="167"/>
        <v>A</v>
      </c>
      <c r="S1090" s="48" t="b">
        <f t="shared" si="168"/>
        <v>1</v>
      </c>
      <c r="U1090" s="69" t="str">
        <f t="shared" si="169"/>
        <v>3.3.93.39.63 - SERVIÇOS GRÁFICOS</v>
      </c>
    </row>
    <row r="1091" spans="1:21" s="48" customFormat="1" x14ac:dyDescent="0.25">
      <c r="A1091" s="157"/>
      <c r="B1091" s="136" t="s">
        <v>213</v>
      </c>
      <c r="C1091" s="94">
        <v>3</v>
      </c>
      <c r="D1091" s="94" t="s">
        <v>302</v>
      </c>
      <c r="E1091" s="94" t="s">
        <v>262</v>
      </c>
      <c r="F1091" s="94" t="s">
        <v>281</v>
      </c>
      <c r="G1091" s="350" t="str">
        <f t="shared" si="163"/>
        <v>3.3.93.39.64</v>
      </c>
      <c r="H1091" s="95" t="s">
        <v>697</v>
      </c>
      <c r="I1091" s="207" t="str">
        <f t="shared" si="171"/>
        <v>A</v>
      </c>
      <c r="J1091" s="273">
        <f t="shared" si="170"/>
        <v>5</v>
      </c>
      <c r="K1091" s="474" t="s">
        <v>61</v>
      </c>
      <c r="M1091" s="69" t="str">
        <f t="shared" si="164"/>
        <v>3.3.93.39.64</v>
      </c>
      <c r="N1091" s="69" t="str">
        <f t="shared" si="165"/>
        <v>33933964</v>
      </c>
      <c r="O1091" s="69" t="b">
        <f t="shared" si="166"/>
        <v>1</v>
      </c>
      <c r="P1091" s="186" t="str">
        <f t="shared" si="172"/>
        <v>33933964</v>
      </c>
      <c r="R1091" s="407" t="str">
        <f t="shared" si="167"/>
        <v>A</v>
      </c>
      <c r="S1091" s="48" t="b">
        <f t="shared" si="168"/>
        <v>1</v>
      </c>
      <c r="U1091" s="69" t="str">
        <f t="shared" si="169"/>
        <v>3.3.93.39.64 - SERV.DE PERÍCIA MÉDICA/ODONTOLOG P/BENEFÍCIOS</v>
      </c>
    </row>
    <row r="1092" spans="1:21" s="48" customFormat="1" x14ac:dyDescent="0.25">
      <c r="A1092" s="157"/>
      <c r="B1092" s="136" t="s">
        <v>213</v>
      </c>
      <c r="C1092" s="94">
        <v>3</v>
      </c>
      <c r="D1092" s="94" t="s">
        <v>302</v>
      </c>
      <c r="E1092" s="94" t="s">
        <v>262</v>
      </c>
      <c r="F1092" s="103" t="s">
        <v>282</v>
      </c>
      <c r="G1092" s="368" t="str">
        <f t="shared" si="163"/>
        <v>3.3.93.39.65</v>
      </c>
      <c r="H1092" s="99" t="s">
        <v>698</v>
      </c>
      <c r="I1092" s="207" t="str">
        <f t="shared" si="171"/>
        <v>A</v>
      </c>
      <c r="J1092" s="273">
        <f t="shared" si="170"/>
        <v>5</v>
      </c>
      <c r="K1092" s="474" t="s">
        <v>61</v>
      </c>
      <c r="M1092" s="69" t="str">
        <f t="shared" si="164"/>
        <v>3.3.93.39.65</v>
      </c>
      <c r="N1092" s="69" t="str">
        <f t="shared" si="165"/>
        <v>33933965</v>
      </c>
      <c r="O1092" s="69" t="b">
        <f t="shared" si="166"/>
        <v>1</v>
      </c>
      <c r="P1092" s="186" t="str">
        <f t="shared" si="172"/>
        <v>33933965</v>
      </c>
      <c r="R1092" s="407" t="str">
        <f t="shared" si="167"/>
        <v>A</v>
      </c>
      <c r="S1092" s="48" t="b">
        <f t="shared" si="168"/>
        <v>1</v>
      </c>
      <c r="U1092" s="69" t="str">
        <f t="shared" si="169"/>
        <v>3.3.93.39.65 - SERVIÇOS DE APOIO AO ENSINO</v>
      </c>
    </row>
    <row r="1093" spans="1:21" s="48" customFormat="1" x14ac:dyDescent="0.25">
      <c r="A1093" s="157"/>
      <c r="B1093" s="136" t="s">
        <v>213</v>
      </c>
      <c r="C1093" s="94">
        <v>3</v>
      </c>
      <c r="D1093" s="94" t="s">
        <v>302</v>
      </c>
      <c r="E1093" s="94" t="s">
        <v>262</v>
      </c>
      <c r="F1093" s="94" t="s">
        <v>283</v>
      </c>
      <c r="G1093" s="350" t="str">
        <f t="shared" si="163"/>
        <v>3.3.93.39.66</v>
      </c>
      <c r="H1093" s="101" t="s">
        <v>447</v>
      </c>
      <c r="I1093" s="230" t="str">
        <f t="shared" si="171"/>
        <v>A</v>
      </c>
      <c r="J1093" s="273">
        <f t="shared" si="170"/>
        <v>5</v>
      </c>
      <c r="K1093" s="474" t="s">
        <v>61</v>
      </c>
      <c r="M1093" s="69" t="str">
        <f t="shared" si="164"/>
        <v>3.3.93.39.66</v>
      </c>
      <c r="N1093" s="69" t="str">
        <f t="shared" si="165"/>
        <v>33933966</v>
      </c>
      <c r="O1093" s="69" t="b">
        <f t="shared" si="166"/>
        <v>1</v>
      </c>
      <c r="P1093" s="186" t="str">
        <f t="shared" si="172"/>
        <v>33933966</v>
      </c>
      <c r="R1093" s="407" t="str">
        <f t="shared" si="167"/>
        <v>A</v>
      </c>
      <c r="S1093" s="48" t="b">
        <f t="shared" si="168"/>
        <v>1</v>
      </c>
      <c r="U1093" s="69" t="str">
        <f t="shared" si="169"/>
        <v>3.3.93.39.66 - SERVIÇOS JUDICIÁRIOS</v>
      </c>
    </row>
    <row r="1094" spans="1:21" s="48" customFormat="1" x14ac:dyDescent="0.25">
      <c r="A1094" s="157"/>
      <c r="B1094" s="136" t="s">
        <v>213</v>
      </c>
      <c r="C1094" s="94">
        <v>3</v>
      </c>
      <c r="D1094" s="94" t="s">
        <v>302</v>
      </c>
      <c r="E1094" s="94" t="s">
        <v>262</v>
      </c>
      <c r="F1094" s="94" t="s">
        <v>284</v>
      </c>
      <c r="G1094" s="350" t="str">
        <f t="shared" si="163"/>
        <v>3.3.93.39.67</v>
      </c>
      <c r="H1094" s="101" t="s">
        <v>448</v>
      </c>
      <c r="I1094" s="230" t="str">
        <f t="shared" si="171"/>
        <v>A</v>
      </c>
      <c r="J1094" s="273">
        <f t="shared" si="170"/>
        <v>5</v>
      </c>
      <c r="K1094" s="474" t="s">
        <v>61</v>
      </c>
      <c r="M1094" s="69" t="str">
        <f t="shared" si="164"/>
        <v>3.3.93.39.67</v>
      </c>
      <c r="N1094" s="69" t="str">
        <f t="shared" si="165"/>
        <v>33933967</v>
      </c>
      <c r="O1094" s="69" t="b">
        <f t="shared" si="166"/>
        <v>1</v>
      </c>
      <c r="P1094" s="186" t="str">
        <f t="shared" si="172"/>
        <v>33933967</v>
      </c>
      <c r="R1094" s="407" t="str">
        <f t="shared" si="167"/>
        <v>A</v>
      </c>
      <c r="S1094" s="48" t="b">
        <f t="shared" si="168"/>
        <v>1</v>
      </c>
      <c r="U1094" s="69" t="str">
        <f t="shared" si="169"/>
        <v>3.3.93.39.67 - SERVIÇOS FUNERÁRIOS</v>
      </c>
    </row>
    <row r="1095" spans="1:21" s="48" customFormat="1" x14ac:dyDescent="0.25">
      <c r="A1095" s="157"/>
      <c r="B1095" s="136" t="s">
        <v>213</v>
      </c>
      <c r="C1095" s="94">
        <v>3</v>
      </c>
      <c r="D1095" s="94" t="s">
        <v>302</v>
      </c>
      <c r="E1095" s="94" t="s">
        <v>262</v>
      </c>
      <c r="F1095" s="94" t="s">
        <v>285</v>
      </c>
      <c r="G1095" s="350" t="str">
        <f t="shared" si="163"/>
        <v>3.3.93.39.68</v>
      </c>
      <c r="H1095" s="101" t="s">
        <v>419</v>
      </c>
      <c r="I1095" s="230" t="str">
        <f t="shared" si="171"/>
        <v>A</v>
      </c>
      <c r="J1095" s="273">
        <f t="shared" si="170"/>
        <v>5</v>
      </c>
      <c r="K1095" s="474" t="s">
        <v>61</v>
      </c>
      <c r="M1095" s="69" t="str">
        <f t="shared" si="164"/>
        <v>3.3.93.39.68</v>
      </c>
      <c r="N1095" s="69" t="str">
        <f t="shared" si="165"/>
        <v>33933968</v>
      </c>
      <c r="O1095" s="69" t="b">
        <f t="shared" si="166"/>
        <v>1</v>
      </c>
      <c r="P1095" s="186" t="str">
        <f t="shared" si="172"/>
        <v>33933968</v>
      </c>
      <c r="R1095" s="407" t="str">
        <f t="shared" si="167"/>
        <v>A</v>
      </c>
      <c r="S1095" s="48" t="b">
        <f t="shared" si="168"/>
        <v>1</v>
      </c>
      <c r="U1095" s="69" t="str">
        <f t="shared" si="169"/>
        <v>3.3.93.39.68 - SERVIÇO DE CONSERVAÇÃO E REBENEFICIAMENTO DE MERCADORIAS</v>
      </c>
    </row>
    <row r="1096" spans="1:21" s="48" customFormat="1" x14ac:dyDescent="0.25">
      <c r="A1096" s="157"/>
      <c r="B1096" s="136" t="s">
        <v>213</v>
      </c>
      <c r="C1096" s="94">
        <v>3</v>
      </c>
      <c r="D1096" s="94" t="s">
        <v>302</v>
      </c>
      <c r="E1096" s="94" t="s">
        <v>262</v>
      </c>
      <c r="F1096" s="94" t="s">
        <v>286</v>
      </c>
      <c r="G1096" s="350" t="str">
        <f t="shared" si="163"/>
        <v>3.3.93.39.69</v>
      </c>
      <c r="H1096" s="101" t="s">
        <v>449</v>
      </c>
      <c r="I1096" s="230" t="str">
        <f t="shared" si="171"/>
        <v>A</v>
      </c>
      <c r="J1096" s="273">
        <f t="shared" si="170"/>
        <v>5</v>
      </c>
      <c r="K1096" s="474" t="s">
        <v>61</v>
      </c>
      <c r="M1096" s="69" t="str">
        <f t="shared" si="164"/>
        <v>3.3.93.39.69</v>
      </c>
      <c r="N1096" s="69" t="str">
        <f t="shared" si="165"/>
        <v>33933969</v>
      </c>
      <c r="O1096" s="69" t="b">
        <f t="shared" si="166"/>
        <v>1</v>
      </c>
      <c r="P1096" s="186" t="str">
        <f t="shared" si="172"/>
        <v>33933969</v>
      </c>
      <c r="R1096" s="407" t="str">
        <f t="shared" si="167"/>
        <v>A</v>
      </c>
      <c r="S1096" s="48" t="b">
        <f t="shared" si="168"/>
        <v>1</v>
      </c>
      <c r="U1096" s="69" t="str">
        <f t="shared" si="169"/>
        <v>3.3.93.39.69 - SEGUROS EM GERAL</v>
      </c>
    </row>
    <row r="1097" spans="1:21" s="48" customFormat="1" x14ac:dyDescent="0.25">
      <c r="A1097" s="157"/>
      <c r="B1097" s="136" t="s">
        <v>213</v>
      </c>
      <c r="C1097" s="94">
        <v>3</v>
      </c>
      <c r="D1097" s="94" t="s">
        <v>302</v>
      </c>
      <c r="E1097" s="94" t="s">
        <v>262</v>
      </c>
      <c r="F1097" s="94" t="s">
        <v>287</v>
      </c>
      <c r="G1097" s="350" t="str">
        <f t="shared" si="163"/>
        <v>3.3.93.39.70</v>
      </c>
      <c r="H1097" s="101" t="s">
        <v>421</v>
      </c>
      <c r="I1097" s="230" t="str">
        <f t="shared" si="171"/>
        <v>A</v>
      </c>
      <c r="J1097" s="273">
        <f t="shared" si="170"/>
        <v>5</v>
      </c>
      <c r="K1097" s="474" t="s">
        <v>61</v>
      </c>
      <c r="M1097" s="69" t="str">
        <f t="shared" si="164"/>
        <v>3.3.93.39.70</v>
      </c>
      <c r="N1097" s="69" t="str">
        <f t="shared" si="165"/>
        <v>33933970</v>
      </c>
      <c r="O1097" s="69" t="b">
        <f t="shared" si="166"/>
        <v>1</v>
      </c>
      <c r="P1097" s="186" t="str">
        <f t="shared" si="172"/>
        <v>33933970</v>
      </c>
      <c r="R1097" s="407" t="str">
        <f t="shared" si="167"/>
        <v>A</v>
      </c>
      <c r="S1097" s="48" t="b">
        <f t="shared" si="168"/>
        <v>1</v>
      </c>
      <c r="U1097" s="69" t="str">
        <f t="shared" si="169"/>
        <v>3.3.93.39.70 - CONFECÇÃO DE UNIFORMES, BANDEIRAS E FLÂMULAS</v>
      </c>
    </row>
    <row r="1098" spans="1:21" s="48" customFormat="1" x14ac:dyDescent="0.25">
      <c r="A1098" s="157"/>
      <c r="B1098" s="136" t="s">
        <v>213</v>
      </c>
      <c r="C1098" s="94">
        <v>3</v>
      </c>
      <c r="D1098" s="94" t="s">
        <v>302</v>
      </c>
      <c r="E1098" s="94" t="s">
        <v>262</v>
      </c>
      <c r="F1098" s="94" t="s">
        <v>288</v>
      </c>
      <c r="G1098" s="350" t="str">
        <f t="shared" si="163"/>
        <v>3.3.93.39.71</v>
      </c>
      <c r="H1098" s="101" t="s">
        <v>420</v>
      </c>
      <c r="I1098" s="230" t="str">
        <f t="shared" si="171"/>
        <v>A</v>
      </c>
      <c r="J1098" s="273">
        <f t="shared" si="170"/>
        <v>5</v>
      </c>
      <c r="K1098" s="474" t="s">
        <v>61</v>
      </c>
      <c r="M1098" s="69" t="str">
        <f t="shared" si="164"/>
        <v>3.3.93.39.71</v>
      </c>
      <c r="N1098" s="69" t="str">
        <f t="shared" si="165"/>
        <v>33933971</v>
      </c>
      <c r="O1098" s="69" t="b">
        <f t="shared" si="166"/>
        <v>1</v>
      </c>
      <c r="P1098" s="186" t="str">
        <f t="shared" si="172"/>
        <v>33933971</v>
      </c>
      <c r="R1098" s="407" t="str">
        <f t="shared" si="167"/>
        <v>A</v>
      </c>
      <c r="S1098" s="48" t="b">
        <f t="shared" si="168"/>
        <v>1</v>
      </c>
      <c r="U1098" s="69" t="str">
        <f t="shared" si="169"/>
        <v>3.3.93.39.71 - CONFECÇÃO DE MATERIAL DE ACONDICIONAMENTO E EMBALAGEM</v>
      </c>
    </row>
    <row r="1099" spans="1:21" s="48" customFormat="1" x14ac:dyDescent="0.25">
      <c r="A1099" s="157"/>
      <c r="B1099" s="136" t="s">
        <v>213</v>
      </c>
      <c r="C1099" s="94">
        <v>3</v>
      </c>
      <c r="D1099" s="94" t="s">
        <v>302</v>
      </c>
      <c r="E1099" s="94" t="s">
        <v>262</v>
      </c>
      <c r="F1099" s="103" t="s">
        <v>289</v>
      </c>
      <c r="G1099" s="368" t="str">
        <f t="shared" ref="G1099:G1162" si="173">B1099&amp;"."&amp;C1099&amp;"."&amp;D1099&amp;"."&amp;E1099&amp;"."&amp;F1099</f>
        <v>3.3.93.39.72</v>
      </c>
      <c r="H1099" s="99" t="s">
        <v>167</v>
      </c>
      <c r="I1099" s="207" t="str">
        <f t="shared" si="171"/>
        <v>A</v>
      </c>
      <c r="J1099" s="273">
        <f t="shared" si="170"/>
        <v>5</v>
      </c>
      <c r="K1099" s="474" t="s">
        <v>61</v>
      </c>
      <c r="M1099" s="69" t="str">
        <f t="shared" ref="M1099:M1162" si="174">B1099&amp;"."&amp;C1099&amp;"."&amp;D1099&amp;"."&amp;E1099&amp;"."&amp;F1099</f>
        <v>3.3.93.39.72</v>
      </c>
      <c r="N1099" s="69" t="str">
        <f t="shared" ref="N1099:N1162" si="175">SUBSTITUTE(M1099,".","")</f>
        <v>33933972</v>
      </c>
      <c r="O1099" s="69" t="b">
        <f t="shared" ref="O1099:O1162" si="176">N1099=P1099</f>
        <v>1</v>
      </c>
      <c r="P1099" s="186" t="str">
        <f t="shared" si="172"/>
        <v>33933972</v>
      </c>
      <c r="R1099" s="407" t="str">
        <f t="shared" ref="R1099:R1162" si="177">IF(IFERROR(SEARCH("Último",K1099),0)&gt;0,"A","S")</f>
        <v>A</v>
      </c>
      <c r="S1099" s="48" t="b">
        <f t="shared" ref="S1099:S1162" si="178">R1099=I1099</f>
        <v>1</v>
      </c>
      <c r="U1099" s="69" t="str">
        <f t="shared" ref="U1099:U1162" si="179">G1099&amp;" - "&amp;H1099</f>
        <v>3.3.93.39.72 - VALE-TRANSPORTE</v>
      </c>
    </row>
    <row r="1100" spans="1:21" s="48" customFormat="1" x14ac:dyDescent="0.25">
      <c r="A1100" s="157"/>
      <c r="B1100" s="136" t="s">
        <v>213</v>
      </c>
      <c r="C1100" s="94">
        <v>3</v>
      </c>
      <c r="D1100" s="94" t="s">
        <v>302</v>
      </c>
      <c r="E1100" s="94" t="s">
        <v>262</v>
      </c>
      <c r="F1100" s="94" t="s">
        <v>290</v>
      </c>
      <c r="G1100" s="350" t="str">
        <f t="shared" si="173"/>
        <v>3.3.93.39.73</v>
      </c>
      <c r="H1100" s="101" t="s">
        <v>450</v>
      </c>
      <c r="I1100" s="230" t="str">
        <f t="shared" si="171"/>
        <v>A</v>
      </c>
      <c r="J1100" s="273">
        <f t="shared" si="170"/>
        <v>5</v>
      </c>
      <c r="K1100" s="474" t="s">
        <v>61</v>
      </c>
      <c r="M1100" s="69" t="str">
        <f t="shared" si="174"/>
        <v>3.3.93.39.73</v>
      </c>
      <c r="N1100" s="69" t="str">
        <f t="shared" si="175"/>
        <v>33933973</v>
      </c>
      <c r="O1100" s="69" t="b">
        <f t="shared" si="176"/>
        <v>1</v>
      </c>
      <c r="P1100" s="186" t="str">
        <f t="shared" si="172"/>
        <v>33933973</v>
      </c>
      <c r="R1100" s="407" t="str">
        <f t="shared" si="177"/>
        <v>A</v>
      </c>
      <c r="S1100" s="48" t="b">
        <f t="shared" si="178"/>
        <v>1</v>
      </c>
      <c r="U1100" s="69" t="str">
        <f t="shared" si="179"/>
        <v>3.3.93.39.73 - TRANSPORTE DE SERVIDORES</v>
      </c>
    </row>
    <row r="1101" spans="1:21" s="48" customFormat="1" x14ac:dyDescent="0.25">
      <c r="A1101" s="157"/>
      <c r="B1101" s="136" t="s">
        <v>213</v>
      </c>
      <c r="C1101" s="94">
        <v>3</v>
      </c>
      <c r="D1101" s="94" t="s">
        <v>302</v>
      </c>
      <c r="E1101" s="94" t="s">
        <v>262</v>
      </c>
      <c r="F1101" s="94" t="s">
        <v>291</v>
      </c>
      <c r="G1101" s="350" t="str">
        <f t="shared" si="173"/>
        <v>3.3.93.39.74</v>
      </c>
      <c r="H1101" s="101" t="s">
        <v>422</v>
      </c>
      <c r="I1101" s="230" t="str">
        <f t="shared" si="171"/>
        <v>A</v>
      </c>
      <c r="J1101" s="273">
        <f t="shared" ref="J1101:J1164" si="180">IF( (VALUE(F1101) &gt; 0), 5,IF( (VALUE(E1101) &gt; 0), 4,IF( (VALUE(D1101) &gt; 0), 3,IF( (VALUE(C1101) &gt; 0), 2,1))))</f>
        <v>5</v>
      </c>
      <c r="K1101" s="474" t="s">
        <v>61</v>
      </c>
      <c r="M1101" s="69" t="str">
        <f t="shared" si="174"/>
        <v>3.3.93.39.74</v>
      </c>
      <c r="N1101" s="69" t="str">
        <f t="shared" si="175"/>
        <v>33933974</v>
      </c>
      <c r="O1101" s="69" t="b">
        <f t="shared" si="176"/>
        <v>1</v>
      </c>
      <c r="P1101" s="186" t="str">
        <f t="shared" si="172"/>
        <v>33933974</v>
      </c>
      <c r="R1101" s="407" t="str">
        <f t="shared" si="177"/>
        <v>A</v>
      </c>
      <c r="S1101" s="48" t="b">
        <f t="shared" si="178"/>
        <v>1</v>
      </c>
      <c r="U1101" s="69" t="str">
        <f t="shared" si="179"/>
        <v>3.3.93.39.74 - FRETES E TRANSPORTES DE ENCOMENDAS</v>
      </c>
    </row>
    <row r="1102" spans="1:21" s="48" customFormat="1" x14ac:dyDescent="0.25">
      <c r="A1102" s="157"/>
      <c r="B1102" s="136" t="s">
        <v>213</v>
      </c>
      <c r="C1102" s="94">
        <v>3</v>
      </c>
      <c r="D1102" s="94" t="s">
        <v>302</v>
      </c>
      <c r="E1102" s="94" t="s">
        <v>262</v>
      </c>
      <c r="F1102" s="94" t="s">
        <v>292</v>
      </c>
      <c r="G1102" s="350" t="str">
        <f t="shared" si="173"/>
        <v>3.3.93.39.76</v>
      </c>
      <c r="H1102" s="101" t="s">
        <v>451</v>
      </c>
      <c r="I1102" s="230" t="str">
        <f t="shared" si="171"/>
        <v>A</v>
      </c>
      <c r="J1102" s="273">
        <f t="shared" si="180"/>
        <v>5</v>
      </c>
      <c r="K1102" s="474" t="s">
        <v>61</v>
      </c>
      <c r="M1102" s="69" t="str">
        <f t="shared" si="174"/>
        <v>3.3.93.39.76</v>
      </c>
      <c r="N1102" s="69" t="str">
        <f t="shared" si="175"/>
        <v>33933976</v>
      </c>
      <c r="O1102" s="69" t="b">
        <f t="shared" si="176"/>
        <v>1</v>
      </c>
      <c r="P1102" s="186" t="str">
        <f t="shared" si="172"/>
        <v>33933976</v>
      </c>
      <c r="R1102" s="407" t="str">
        <f t="shared" si="177"/>
        <v>A</v>
      </c>
      <c r="S1102" s="48" t="b">
        <f t="shared" si="178"/>
        <v>1</v>
      </c>
      <c r="U1102" s="69" t="str">
        <f t="shared" si="179"/>
        <v>3.3.93.39.76 - CLASSIFICAÇÃO DE PRODUTOS</v>
      </c>
    </row>
    <row r="1103" spans="1:21" s="48" customFormat="1" x14ac:dyDescent="0.25">
      <c r="A1103" s="157"/>
      <c r="B1103" s="136" t="s">
        <v>213</v>
      </c>
      <c r="C1103" s="94">
        <v>3</v>
      </c>
      <c r="D1103" s="94" t="s">
        <v>302</v>
      </c>
      <c r="E1103" s="94" t="s">
        <v>262</v>
      </c>
      <c r="F1103" s="103" t="s">
        <v>293</v>
      </c>
      <c r="G1103" s="368" t="str">
        <f t="shared" si="173"/>
        <v>3.3.93.39.77</v>
      </c>
      <c r="H1103" s="99" t="s">
        <v>699</v>
      </c>
      <c r="I1103" s="207" t="str">
        <f t="shared" si="171"/>
        <v>A</v>
      </c>
      <c r="J1103" s="273">
        <f t="shared" si="180"/>
        <v>5</v>
      </c>
      <c r="K1103" s="474" t="s">
        <v>61</v>
      </c>
      <c r="M1103" s="69" t="str">
        <f t="shared" si="174"/>
        <v>3.3.93.39.77</v>
      </c>
      <c r="N1103" s="69" t="str">
        <f t="shared" si="175"/>
        <v>33933977</v>
      </c>
      <c r="O1103" s="69" t="b">
        <f t="shared" si="176"/>
        <v>1</v>
      </c>
      <c r="P1103" s="186" t="str">
        <f t="shared" si="172"/>
        <v>33933977</v>
      </c>
      <c r="R1103" s="407" t="str">
        <f t="shared" si="177"/>
        <v>A</v>
      </c>
      <c r="S1103" s="48" t="b">
        <f t="shared" si="178"/>
        <v>1</v>
      </c>
      <c r="U1103" s="69" t="str">
        <f t="shared" si="179"/>
        <v>3.3.93.39.77 - VIGILÂNCIA OSTENSIVA/MONITORADA</v>
      </c>
    </row>
    <row r="1104" spans="1:21" s="48" customFormat="1" x14ac:dyDescent="0.25">
      <c r="A1104" s="157"/>
      <c r="B1104" s="136" t="s">
        <v>213</v>
      </c>
      <c r="C1104" s="94">
        <v>3</v>
      </c>
      <c r="D1104" s="94" t="s">
        <v>302</v>
      </c>
      <c r="E1104" s="94" t="s">
        <v>262</v>
      </c>
      <c r="F1104" s="103" t="s">
        <v>294</v>
      </c>
      <c r="G1104" s="368" t="str">
        <f t="shared" si="173"/>
        <v>3.3.93.39.78</v>
      </c>
      <c r="H1104" s="99" t="s">
        <v>700</v>
      </c>
      <c r="I1104" s="207" t="str">
        <f t="shared" si="171"/>
        <v>A</v>
      </c>
      <c r="J1104" s="273">
        <f t="shared" si="180"/>
        <v>5</v>
      </c>
      <c r="K1104" s="474" t="s">
        <v>61</v>
      </c>
      <c r="M1104" s="69" t="str">
        <f t="shared" si="174"/>
        <v>3.3.93.39.78</v>
      </c>
      <c r="N1104" s="69" t="str">
        <f t="shared" si="175"/>
        <v>33933978</v>
      </c>
      <c r="O1104" s="69" t="b">
        <f t="shared" si="176"/>
        <v>1</v>
      </c>
      <c r="P1104" s="186" t="str">
        <f t="shared" si="172"/>
        <v>33933978</v>
      </c>
      <c r="R1104" s="407" t="str">
        <f t="shared" si="177"/>
        <v>A</v>
      </c>
      <c r="S1104" s="48" t="b">
        <f t="shared" si="178"/>
        <v>1</v>
      </c>
      <c r="U1104" s="69" t="str">
        <f t="shared" si="179"/>
        <v>3.3.93.39.78 - LIMPEZA E CONSERVAÇÃO</v>
      </c>
    </row>
    <row r="1105" spans="1:21" s="48" customFormat="1" x14ac:dyDescent="0.25">
      <c r="A1105" s="157"/>
      <c r="B1105" s="136" t="s">
        <v>213</v>
      </c>
      <c r="C1105" s="94">
        <v>3</v>
      </c>
      <c r="D1105" s="94" t="s">
        <v>302</v>
      </c>
      <c r="E1105" s="94" t="s">
        <v>262</v>
      </c>
      <c r="F1105" s="94" t="s">
        <v>295</v>
      </c>
      <c r="G1105" s="350" t="str">
        <f t="shared" si="173"/>
        <v>3.3.93.39.79</v>
      </c>
      <c r="H1105" s="101" t="s">
        <v>418</v>
      </c>
      <c r="I1105" s="230" t="str">
        <f t="shared" si="171"/>
        <v>A</v>
      </c>
      <c r="J1105" s="273">
        <f t="shared" si="180"/>
        <v>5</v>
      </c>
      <c r="K1105" s="474" t="s">
        <v>61</v>
      </c>
      <c r="M1105" s="69" t="str">
        <f t="shared" si="174"/>
        <v>3.3.93.39.79</v>
      </c>
      <c r="N1105" s="69" t="str">
        <f t="shared" si="175"/>
        <v>33933979</v>
      </c>
      <c r="O1105" s="69" t="b">
        <f t="shared" si="176"/>
        <v>1</v>
      </c>
      <c r="P1105" s="186" t="str">
        <f t="shared" si="172"/>
        <v>33933979</v>
      </c>
      <c r="R1105" s="407" t="str">
        <f t="shared" si="177"/>
        <v>A</v>
      </c>
      <c r="S1105" s="48" t="b">
        <f t="shared" si="178"/>
        <v>1</v>
      </c>
      <c r="U1105" s="69" t="str">
        <f t="shared" si="179"/>
        <v>3.3.93.39.79 - SERVIÇO DE APOIO ADMINISTRATIVO, TÉCNICO E OPERACIONAL</v>
      </c>
    </row>
    <row r="1106" spans="1:21" s="48" customFormat="1" x14ac:dyDescent="0.25">
      <c r="A1106" s="157"/>
      <c r="B1106" s="136" t="s">
        <v>213</v>
      </c>
      <c r="C1106" s="94">
        <v>3</v>
      </c>
      <c r="D1106" s="94" t="s">
        <v>302</v>
      </c>
      <c r="E1106" s="94" t="s">
        <v>262</v>
      </c>
      <c r="F1106" s="94" t="s">
        <v>296</v>
      </c>
      <c r="G1106" s="350" t="str">
        <f t="shared" si="173"/>
        <v>3.3.93.39.80</v>
      </c>
      <c r="H1106" s="101" t="s">
        <v>452</v>
      </c>
      <c r="I1106" s="230" t="str">
        <f t="shared" si="171"/>
        <v>A</v>
      </c>
      <c r="J1106" s="273">
        <f t="shared" si="180"/>
        <v>5</v>
      </c>
      <c r="K1106" s="474" t="s">
        <v>61</v>
      </c>
      <c r="M1106" s="69" t="str">
        <f t="shared" si="174"/>
        <v>3.3.93.39.80</v>
      </c>
      <c r="N1106" s="69" t="str">
        <f t="shared" si="175"/>
        <v>33933980</v>
      </c>
      <c r="O1106" s="69" t="b">
        <f t="shared" si="176"/>
        <v>1</v>
      </c>
      <c r="P1106" s="186" t="str">
        <f t="shared" si="172"/>
        <v>33933980</v>
      </c>
      <c r="R1106" s="407" t="str">
        <f t="shared" si="177"/>
        <v>A</v>
      </c>
      <c r="S1106" s="48" t="b">
        <f t="shared" si="178"/>
        <v>1</v>
      </c>
      <c r="U1106" s="69" t="str">
        <f t="shared" si="179"/>
        <v>3.3.93.39.80 - HOSPEDAGENS</v>
      </c>
    </row>
    <row r="1107" spans="1:21" s="48" customFormat="1" x14ac:dyDescent="0.25">
      <c r="A1107" s="157"/>
      <c r="B1107" s="136" t="s">
        <v>213</v>
      </c>
      <c r="C1107" s="94">
        <v>3</v>
      </c>
      <c r="D1107" s="94" t="s">
        <v>302</v>
      </c>
      <c r="E1107" s="94" t="s">
        <v>262</v>
      </c>
      <c r="F1107" s="94" t="s">
        <v>297</v>
      </c>
      <c r="G1107" s="350" t="str">
        <f t="shared" si="173"/>
        <v>3.3.93.39.81</v>
      </c>
      <c r="H1107" s="101" t="s">
        <v>453</v>
      </c>
      <c r="I1107" s="230" t="str">
        <f t="shared" si="171"/>
        <v>A</v>
      </c>
      <c r="J1107" s="273">
        <f t="shared" si="180"/>
        <v>5</v>
      </c>
      <c r="K1107" s="474" t="s">
        <v>61</v>
      </c>
      <c r="M1107" s="69" t="str">
        <f t="shared" si="174"/>
        <v>3.3.93.39.81</v>
      </c>
      <c r="N1107" s="69" t="str">
        <f t="shared" si="175"/>
        <v>33933981</v>
      </c>
      <c r="O1107" s="69" t="b">
        <f t="shared" si="176"/>
        <v>1</v>
      </c>
      <c r="P1107" s="186" t="str">
        <f t="shared" si="172"/>
        <v>33933981</v>
      </c>
      <c r="R1107" s="407" t="str">
        <f t="shared" si="177"/>
        <v>A</v>
      </c>
      <c r="S1107" s="48" t="b">
        <f t="shared" si="178"/>
        <v>1</v>
      </c>
      <c r="U1107" s="69" t="str">
        <f t="shared" si="179"/>
        <v>3.3.93.39.81 - SERVIÇOS BANCÁRIOS</v>
      </c>
    </row>
    <row r="1108" spans="1:21" s="48" customFormat="1" x14ac:dyDescent="0.25">
      <c r="A1108" s="157"/>
      <c r="B1108" s="136" t="s">
        <v>213</v>
      </c>
      <c r="C1108" s="94">
        <v>3</v>
      </c>
      <c r="D1108" s="94" t="s">
        <v>302</v>
      </c>
      <c r="E1108" s="94" t="s">
        <v>262</v>
      </c>
      <c r="F1108" s="94" t="s">
        <v>298</v>
      </c>
      <c r="G1108" s="350" t="str">
        <f t="shared" si="173"/>
        <v>3.3.93.39.83</v>
      </c>
      <c r="H1108" s="101" t="s">
        <v>454</v>
      </c>
      <c r="I1108" s="230" t="str">
        <f t="shared" ref="I1108:I1171" si="181">IF(J1108&lt;J1109,"S","A")</f>
        <v>A</v>
      </c>
      <c r="J1108" s="273">
        <f t="shared" si="180"/>
        <v>5</v>
      </c>
      <c r="K1108" s="474" t="s">
        <v>61</v>
      </c>
      <c r="M1108" s="69" t="str">
        <f t="shared" si="174"/>
        <v>3.3.93.39.83</v>
      </c>
      <c r="N1108" s="69" t="str">
        <f t="shared" si="175"/>
        <v>33933983</v>
      </c>
      <c r="O1108" s="69" t="b">
        <f t="shared" si="176"/>
        <v>1</v>
      </c>
      <c r="P1108" s="186" t="str">
        <f t="shared" si="172"/>
        <v>33933983</v>
      </c>
      <c r="R1108" s="407" t="str">
        <f t="shared" si="177"/>
        <v>A</v>
      </c>
      <c r="S1108" s="48" t="b">
        <f t="shared" si="178"/>
        <v>1</v>
      </c>
      <c r="U1108" s="69" t="str">
        <f t="shared" si="179"/>
        <v>3.3.93.39.83 - SERVIÇOS DE CÓPIAS E REPRODUÇÃO DE DOCUMENTOS</v>
      </c>
    </row>
    <row r="1109" spans="1:21" s="48" customFormat="1" x14ac:dyDescent="0.25">
      <c r="A1109" s="157"/>
      <c r="B1109" s="136" t="s">
        <v>213</v>
      </c>
      <c r="C1109" s="94">
        <v>3</v>
      </c>
      <c r="D1109" s="94" t="s">
        <v>302</v>
      </c>
      <c r="E1109" s="94" t="s">
        <v>262</v>
      </c>
      <c r="F1109" s="94" t="s">
        <v>299</v>
      </c>
      <c r="G1109" s="350" t="str">
        <f t="shared" si="173"/>
        <v>3.3.93.39.85</v>
      </c>
      <c r="H1109" s="101" t="s">
        <v>455</v>
      </c>
      <c r="I1109" s="230" t="str">
        <f t="shared" si="181"/>
        <v>A</v>
      </c>
      <c r="J1109" s="273">
        <f t="shared" si="180"/>
        <v>5</v>
      </c>
      <c r="K1109" s="474" t="s">
        <v>61</v>
      </c>
      <c r="M1109" s="69" t="str">
        <f t="shared" si="174"/>
        <v>3.3.93.39.85</v>
      </c>
      <c r="N1109" s="69" t="str">
        <f t="shared" si="175"/>
        <v>33933985</v>
      </c>
      <c r="O1109" s="69" t="b">
        <f t="shared" si="176"/>
        <v>1</v>
      </c>
      <c r="P1109" s="186" t="str">
        <f t="shared" si="172"/>
        <v>33933985</v>
      </c>
      <c r="R1109" s="407" t="str">
        <f t="shared" si="177"/>
        <v>A</v>
      </c>
      <c r="S1109" s="48" t="b">
        <f t="shared" si="178"/>
        <v>1</v>
      </c>
      <c r="U1109" s="69" t="str">
        <f t="shared" si="179"/>
        <v>3.3.93.39.85 - SERVIÇOS EM ITENS REPARÁVEIS DE AVIAÇÃO</v>
      </c>
    </row>
    <row r="1110" spans="1:21" s="48" customFormat="1" x14ac:dyDescent="0.25">
      <c r="A1110" s="157"/>
      <c r="B1110" s="136" t="s">
        <v>213</v>
      </c>
      <c r="C1110" s="94">
        <v>3</v>
      </c>
      <c r="D1110" s="94" t="s">
        <v>302</v>
      </c>
      <c r="E1110" s="94" t="s">
        <v>262</v>
      </c>
      <c r="F1110" s="94" t="s">
        <v>300</v>
      </c>
      <c r="G1110" s="350" t="str">
        <f t="shared" si="173"/>
        <v>3.3.93.39.87</v>
      </c>
      <c r="H1110" s="101" t="s">
        <v>456</v>
      </c>
      <c r="I1110" s="230" t="str">
        <f t="shared" si="181"/>
        <v>A</v>
      </c>
      <c r="J1110" s="273">
        <f t="shared" si="180"/>
        <v>5</v>
      </c>
      <c r="K1110" s="474" t="s">
        <v>61</v>
      </c>
      <c r="M1110" s="69" t="str">
        <f t="shared" si="174"/>
        <v>3.3.93.39.87</v>
      </c>
      <c r="N1110" s="69" t="str">
        <f t="shared" si="175"/>
        <v>33933987</v>
      </c>
      <c r="O1110" s="69" t="b">
        <f t="shared" si="176"/>
        <v>1</v>
      </c>
      <c r="P1110" s="186" t="str">
        <f t="shared" si="172"/>
        <v>33933987</v>
      </c>
      <c r="R1110" s="407" t="str">
        <f t="shared" si="177"/>
        <v>A</v>
      </c>
      <c r="S1110" s="48" t="b">
        <f t="shared" si="178"/>
        <v>1</v>
      </c>
      <c r="U1110" s="69" t="str">
        <f t="shared" si="179"/>
        <v>3.3.93.39.87 - SERVIÇOS RELACIONADOS À INDUSTRIALIZAÇÃO AEROESPACIAL</v>
      </c>
    </row>
    <row r="1111" spans="1:21" s="48" customFormat="1" x14ac:dyDescent="0.25">
      <c r="A1111" s="157"/>
      <c r="B1111" s="136" t="s">
        <v>213</v>
      </c>
      <c r="C1111" s="94">
        <v>3</v>
      </c>
      <c r="D1111" s="94" t="s">
        <v>302</v>
      </c>
      <c r="E1111" s="94" t="s">
        <v>262</v>
      </c>
      <c r="F1111" s="94" t="s">
        <v>301</v>
      </c>
      <c r="G1111" s="350" t="str">
        <f t="shared" si="173"/>
        <v>3.3.93.39.89</v>
      </c>
      <c r="H1111" s="101" t="s">
        <v>457</v>
      </c>
      <c r="I1111" s="230" t="str">
        <f t="shared" si="181"/>
        <v>A</v>
      </c>
      <c r="J1111" s="273">
        <f t="shared" si="180"/>
        <v>5</v>
      </c>
      <c r="K1111" s="474" t="s">
        <v>61</v>
      </c>
      <c r="M1111" s="69" t="str">
        <f t="shared" si="174"/>
        <v>3.3.93.39.89</v>
      </c>
      <c r="N1111" s="69" t="str">
        <f t="shared" si="175"/>
        <v>33933989</v>
      </c>
      <c r="O1111" s="69" t="b">
        <f t="shared" si="176"/>
        <v>1</v>
      </c>
      <c r="P1111" s="186" t="str">
        <f t="shared" si="172"/>
        <v>33933989</v>
      </c>
      <c r="R1111" s="407" t="str">
        <f t="shared" si="177"/>
        <v>A</v>
      </c>
      <c r="S1111" s="48" t="b">
        <f t="shared" si="178"/>
        <v>1</v>
      </c>
      <c r="U1111" s="69" t="str">
        <f t="shared" si="179"/>
        <v>3.3.93.39.89 - MANUTENÇÃO DE REPARTIÇÕES – SERVIÇO EXTERIOR</v>
      </c>
    </row>
    <row r="1112" spans="1:21" s="48" customFormat="1" x14ac:dyDescent="0.25">
      <c r="A1112" s="157"/>
      <c r="B1112" s="136" t="s">
        <v>213</v>
      </c>
      <c r="C1112" s="94">
        <v>3</v>
      </c>
      <c r="D1112" s="94" t="s">
        <v>302</v>
      </c>
      <c r="E1112" s="94" t="s">
        <v>262</v>
      </c>
      <c r="F1112" s="103" t="s">
        <v>214</v>
      </c>
      <c r="G1112" s="368" t="str">
        <f t="shared" si="173"/>
        <v>3.3.93.39.90</v>
      </c>
      <c r="H1112" s="99" t="s">
        <v>701</v>
      </c>
      <c r="I1112" s="207" t="str">
        <f t="shared" si="181"/>
        <v>A</v>
      </c>
      <c r="J1112" s="273">
        <f t="shared" si="180"/>
        <v>5</v>
      </c>
      <c r="K1112" s="474" t="s">
        <v>61</v>
      </c>
      <c r="M1112" s="69" t="str">
        <f t="shared" si="174"/>
        <v>3.3.93.39.90</v>
      </c>
      <c r="N1112" s="69" t="str">
        <f t="shared" si="175"/>
        <v>33933990</v>
      </c>
      <c r="O1112" s="69" t="b">
        <f t="shared" si="176"/>
        <v>1</v>
      </c>
      <c r="P1112" s="186" t="str">
        <f t="shared" si="172"/>
        <v>33933990</v>
      </c>
      <c r="R1112" s="407" t="str">
        <f t="shared" si="177"/>
        <v>A</v>
      </c>
      <c r="S1112" s="48" t="b">
        <f t="shared" si="178"/>
        <v>1</v>
      </c>
      <c r="U1112" s="69" t="str">
        <f t="shared" si="179"/>
        <v>3.3.93.39.90 - SERVIÇOS DE PUBLICIDADE</v>
      </c>
    </row>
    <row r="1113" spans="1:21" s="48" customFormat="1" x14ac:dyDescent="0.25">
      <c r="A1113" s="157"/>
      <c r="B1113" s="136" t="s">
        <v>213</v>
      </c>
      <c r="C1113" s="94">
        <v>3</v>
      </c>
      <c r="D1113" s="94" t="s">
        <v>302</v>
      </c>
      <c r="E1113" s="94" t="s">
        <v>262</v>
      </c>
      <c r="F1113" s="104" t="s">
        <v>270</v>
      </c>
      <c r="G1113" s="374" t="str">
        <f t="shared" si="173"/>
        <v>3.3.93.39.99</v>
      </c>
      <c r="H1113" s="105" t="s">
        <v>674</v>
      </c>
      <c r="I1113" s="227" t="str">
        <f t="shared" si="181"/>
        <v>A</v>
      </c>
      <c r="J1113" s="295">
        <f t="shared" si="180"/>
        <v>5</v>
      </c>
      <c r="K1113" s="474" t="s">
        <v>61</v>
      </c>
      <c r="M1113" s="69" t="str">
        <f t="shared" si="174"/>
        <v>3.3.93.39.99</v>
      </c>
      <c r="N1113" s="69" t="str">
        <f t="shared" si="175"/>
        <v>33933999</v>
      </c>
      <c r="O1113" s="69" t="b">
        <f t="shared" si="176"/>
        <v>1</v>
      </c>
      <c r="P1113" s="186" t="str">
        <f t="shared" si="172"/>
        <v>33933999</v>
      </c>
      <c r="R1113" s="407" t="str">
        <f t="shared" si="177"/>
        <v>A</v>
      </c>
      <c r="S1113" s="48" t="b">
        <f t="shared" si="178"/>
        <v>1</v>
      </c>
      <c r="U1113" s="69" t="str">
        <f t="shared" si="179"/>
        <v>3.3.93.39.99 - OUTROS SERVIÇOS DE TERCEIROS-PESSOA JURÍDICA</v>
      </c>
    </row>
    <row r="1114" spans="1:21" s="49" customFormat="1" x14ac:dyDescent="0.25">
      <c r="A1114" s="157"/>
      <c r="B1114" s="140">
        <v>3</v>
      </c>
      <c r="C1114" s="121" t="s">
        <v>213</v>
      </c>
      <c r="D1114" s="121" t="s">
        <v>302</v>
      </c>
      <c r="E1114" s="121" t="s">
        <v>231</v>
      </c>
      <c r="F1114" s="121" t="s">
        <v>264</v>
      </c>
      <c r="G1114" s="375" t="str">
        <f t="shared" si="173"/>
        <v>3.3.93.40.00</v>
      </c>
      <c r="H1114" s="122" t="s">
        <v>347</v>
      </c>
      <c r="I1114" s="236" t="str">
        <f t="shared" si="181"/>
        <v>S</v>
      </c>
      <c r="J1114" s="302">
        <f t="shared" si="180"/>
        <v>4</v>
      </c>
      <c r="K1114" s="479" t="s">
        <v>60</v>
      </c>
      <c r="M1114" s="69" t="str">
        <f t="shared" si="174"/>
        <v>3.3.93.40.00</v>
      </c>
      <c r="N1114" s="69" t="str">
        <f t="shared" si="175"/>
        <v>33934000</v>
      </c>
      <c r="O1114" s="69" t="b">
        <f t="shared" si="176"/>
        <v>1</v>
      </c>
      <c r="P1114" s="186" t="str">
        <f t="shared" si="172"/>
        <v>33934000</v>
      </c>
      <c r="R1114" s="407" t="str">
        <f t="shared" si="177"/>
        <v>S</v>
      </c>
      <c r="S1114" s="49" t="b">
        <f t="shared" si="178"/>
        <v>1</v>
      </c>
      <c r="U1114" s="69" t="str">
        <f t="shared" si="179"/>
        <v>3.3.93.40.00 - SERVIÇOS DE TECNOLOGIA DA INFORMAÇÃO E COMUNICAÇÃO - PESSOA JURÍDICA</v>
      </c>
    </row>
    <row r="1115" spans="1:21" s="49" customFormat="1" x14ac:dyDescent="0.25">
      <c r="A1115" s="157"/>
      <c r="B1115" s="400" t="s">
        <v>213</v>
      </c>
      <c r="C1115" s="103" t="s">
        <v>213</v>
      </c>
      <c r="D1115" s="106" t="s">
        <v>302</v>
      </c>
      <c r="E1115" s="103" t="s">
        <v>231</v>
      </c>
      <c r="F1115" s="103" t="s">
        <v>251</v>
      </c>
      <c r="G1115" s="368" t="str">
        <f t="shared" si="173"/>
        <v>3.3.93.40.01</v>
      </c>
      <c r="H1115" s="99" t="s">
        <v>702</v>
      </c>
      <c r="I1115" s="207" t="str">
        <f t="shared" si="181"/>
        <v>A</v>
      </c>
      <c r="J1115" s="273">
        <f t="shared" si="180"/>
        <v>5</v>
      </c>
      <c r="K1115" s="474" t="s">
        <v>61</v>
      </c>
      <c r="M1115" s="69" t="str">
        <f t="shared" si="174"/>
        <v>3.3.93.40.01</v>
      </c>
      <c r="N1115" s="69" t="str">
        <f t="shared" si="175"/>
        <v>33934001</v>
      </c>
      <c r="O1115" s="69" t="b">
        <f t="shared" si="176"/>
        <v>1</v>
      </c>
      <c r="P1115" s="186" t="str">
        <f t="shared" si="172"/>
        <v>33934001</v>
      </c>
      <c r="R1115" s="407" t="str">
        <f t="shared" si="177"/>
        <v>A</v>
      </c>
      <c r="S1115" s="49" t="b">
        <f t="shared" si="178"/>
        <v>1</v>
      </c>
      <c r="U1115" s="69" t="str">
        <f t="shared" si="179"/>
        <v>3.3.93.40.01 - LOCAÇÃO DE EQUIPAMENTOS DE TIC - ATIVOS DE REDE</v>
      </c>
    </row>
    <row r="1116" spans="1:21" s="49" customFormat="1" x14ac:dyDescent="0.25">
      <c r="A1116" s="157"/>
      <c r="B1116" s="400" t="s">
        <v>213</v>
      </c>
      <c r="C1116" s="103" t="s">
        <v>213</v>
      </c>
      <c r="D1116" s="106" t="s">
        <v>302</v>
      </c>
      <c r="E1116" s="103" t="s">
        <v>231</v>
      </c>
      <c r="F1116" s="103" t="s">
        <v>217</v>
      </c>
      <c r="G1116" s="368" t="str">
        <f t="shared" si="173"/>
        <v>3.3.93.40.03</v>
      </c>
      <c r="H1116" s="99" t="s">
        <v>458</v>
      </c>
      <c r="I1116" s="207" t="str">
        <f t="shared" si="181"/>
        <v>A</v>
      </c>
      <c r="J1116" s="273">
        <f t="shared" si="180"/>
        <v>5</v>
      </c>
      <c r="K1116" s="474" t="s">
        <v>61</v>
      </c>
      <c r="M1116" s="69" t="str">
        <f t="shared" si="174"/>
        <v>3.3.93.40.03</v>
      </c>
      <c r="N1116" s="69" t="str">
        <f t="shared" si="175"/>
        <v>33934003</v>
      </c>
      <c r="O1116" s="69" t="b">
        <f t="shared" si="176"/>
        <v>1</v>
      </c>
      <c r="P1116" s="186" t="str">
        <f t="shared" si="172"/>
        <v>33934003</v>
      </c>
      <c r="R1116" s="407" t="str">
        <f t="shared" si="177"/>
        <v>A</v>
      </c>
      <c r="S1116" s="49" t="b">
        <f t="shared" si="178"/>
        <v>1</v>
      </c>
      <c r="U1116" s="69" t="str">
        <f t="shared" si="179"/>
        <v>3.3.93.40.03 - DESENVOLVIMENTO DE SOFTWARE</v>
      </c>
    </row>
    <row r="1117" spans="1:21" s="49" customFormat="1" x14ac:dyDescent="0.25">
      <c r="A1117" s="157"/>
      <c r="B1117" s="400" t="s">
        <v>213</v>
      </c>
      <c r="C1117" s="103" t="s">
        <v>213</v>
      </c>
      <c r="D1117" s="106" t="s">
        <v>302</v>
      </c>
      <c r="E1117" s="103" t="s">
        <v>231</v>
      </c>
      <c r="F1117" s="103" t="s">
        <v>218</v>
      </c>
      <c r="G1117" s="368" t="str">
        <f t="shared" si="173"/>
        <v>3.3.93.40.04</v>
      </c>
      <c r="H1117" s="99" t="s">
        <v>459</v>
      </c>
      <c r="I1117" s="207" t="str">
        <f t="shared" si="181"/>
        <v>A</v>
      </c>
      <c r="J1117" s="273">
        <f t="shared" si="180"/>
        <v>5</v>
      </c>
      <c r="K1117" s="474" t="s">
        <v>61</v>
      </c>
      <c r="M1117" s="69" t="str">
        <f t="shared" si="174"/>
        <v>3.3.93.40.04</v>
      </c>
      <c r="N1117" s="69" t="str">
        <f t="shared" si="175"/>
        <v>33934004</v>
      </c>
      <c r="O1117" s="69" t="b">
        <f t="shared" si="176"/>
        <v>1</v>
      </c>
      <c r="P1117" s="186" t="str">
        <f t="shared" si="172"/>
        <v>33934004</v>
      </c>
      <c r="R1117" s="407" t="str">
        <f t="shared" si="177"/>
        <v>A</v>
      </c>
      <c r="S1117" s="49" t="b">
        <f t="shared" si="178"/>
        <v>1</v>
      </c>
      <c r="U1117" s="69" t="str">
        <f t="shared" si="179"/>
        <v>3.3.93.40.04 - MANUTENÇÃO DE SOFTWARE</v>
      </c>
    </row>
    <row r="1118" spans="1:21" s="49" customFormat="1" x14ac:dyDescent="0.25">
      <c r="A1118" s="157"/>
      <c r="B1118" s="400" t="s">
        <v>213</v>
      </c>
      <c r="C1118" s="103" t="s">
        <v>213</v>
      </c>
      <c r="D1118" s="106" t="s">
        <v>302</v>
      </c>
      <c r="E1118" s="103" t="s">
        <v>231</v>
      </c>
      <c r="F1118" s="103" t="s">
        <v>219</v>
      </c>
      <c r="G1118" s="368" t="str">
        <f t="shared" si="173"/>
        <v>3.3.93.40.05</v>
      </c>
      <c r="H1118" s="99" t="s">
        <v>460</v>
      </c>
      <c r="I1118" s="207" t="str">
        <f t="shared" si="181"/>
        <v>A</v>
      </c>
      <c r="J1118" s="273">
        <f t="shared" si="180"/>
        <v>5</v>
      </c>
      <c r="K1118" s="474" t="s">
        <v>61</v>
      </c>
      <c r="M1118" s="69" t="str">
        <f t="shared" si="174"/>
        <v>3.3.93.40.05</v>
      </c>
      <c r="N1118" s="69" t="str">
        <f t="shared" si="175"/>
        <v>33934005</v>
      </c>
      <c r="O1118" s="69" t="b">
        <f t="shared" si="176"/>
        <v>1</v>
      </c>
      <c r="P1118" s="186" t="str">
        <f t="shared" si="172"/>
        <v>33934005</v>
      </c>
      <c r="R1118" s="407" t="str">
        <f t="shared" si="177"/>
        <v>A</v>
      </c>
      <c r="S1118" s="49" t="b">
        <f t="shared" si="178"/>
        <v>1</v>
      </c>
      <c r="U1118" s="69" t="str">
        <f t="shared" si="179"/>
        <v>3.3.93.40.05 - HOSPEDAGENS DE SISTEMAS</v>
      </c>
    </row>
    <row r="1119" spans="1:21" s="49" customFormat="1" x14ac:dyDescent="0.25">
      <c r="A1119" s="157"/>
      <c r="B1119" s="400" t="s">
        <v>213</v>
      </c>
      <c r="C1119" s="103" t="s">
        <v>213</v>
      </c>
      <c r="D1119" s="106" t="s">
        <v>302</v>
      </c>
      <c r="E1119" s="103" t="s">
        <v>231</v>
      </c>
      <c r="F1119" s="103" t="s">
        <v>220</v>
      </c>
      <c r="G1119" s="368" t="str">
        <f t="shared" si="173"/>
        <v>3.3.93.40.06</v>
      </c>
      <c r="H1119" s="99" t="s">
        <v>703</v>
      </c>
      <c r="I1119" s="207" t="str">
        <f t="shared" si="181"/>
        <v>A</v>
      </c>
      <c r="J1119" s="273">
        <f t="shared" si="180"/>
        <v>5</v>
      </c>
      <c r="K1119" s="474" t="s">
        <v>61</v>
      </c>
      <c r="M1119" s="69" t="str">
        <f t="shared" si="174"/>
        <v>3.3.93.40.06</v>
      </c>
      <c r="N1119" s="69" t="str">
        <f t="shared" si="175"/>
        <v>33934006</v>
      </c>
      <c r="O1119" s="69" t="b">
        <f t="shared" si="176"/>
        <v>1</v>
      </c>
      <c r="P1119" s="186" t="str">
        <f t="shared" si="172"/>
        <v>33934006</v>
      </c>
      <c r="R1119" s="407" t="str">
        <f t="shared" si="177"/>
        <v>A</v>
      </c>
      <c r="S1119" s="49" t="b">
        <f t="shared" si="178"/>
        <v>1</v>
      </c>
      <c r="U1119" s="69" t="str">
        <f t="shared" si="179"/>
        <v>3.3.93.40.06 - LOCAÇÃO DE SOFTWARE</v>
      </c>
    </row>
    <row r="1120" spans="1:21" s="49" customFormat="1" x14ac:dyDescent="0.25">
      <c r="A1120" s="157"/>
      <c r="B1120" s="400" t="s">
        <v>213</v>
      </c>
      <c r="C1120" s="103" t="s">
        <v>213</v>
      </c>
      <c r="D1120" s="106" t="s">
        <v>302</v>
      </c>
      <c r="E1120" s="103" t="s">
        <v>231</v>
      </c>
      <c r="F1120" s="103" t="s">
        <v>221</v>
      </c>
      <c r="G1120" s="368" t="str">
        <f t="shared" si="173"/>
        <v>3.3.93.40.07</v>
      </c>
      <c r="H1120" s="99" t="s">
        <v>461</v>
      </c>
      <c r="I1120" s="207" t="str">
        <f t="shared" si="181"/>
        <v>A</v>
      </c>
      <c r="J1120" s="273">
        <f t="shared" si="180"/>
        <v>5</v>
      </c>
      <c r="K1120" s="474" t="s">
        <v>61</v>
      </c>
      <c r="M1120" s="69" t="str">
        <f t="shared" si="174"/>
        <v>3.3.93.40.07</v>
      </c>
      <c r="N1120" s="69" t="str">
        <f t="shared" si="175"/>
        <v>33934007</v>
      </c>
      <c r="O1120" s="69" t="b">
        <f t="shared" si="176"/>
        <v>1</v>
      </c>
      <c r="P1120" s="186" t="str">
        <f t="shared" si="172"/>
        <v>33934007</v>
      </c>
      <c r="R1120" s="407" t="str">
        <f t="shared" si="177"/>
        <v>A</v>
      </c>
      <c r="S1120" s="49" t="b">
        <f t="shared" si="178"/>
        <v>1</v>
      </c>
      <c r="U1120" s="69" t="str">
        <f t="shared" si="179"/>
        <v>3.3.93.40.07 - COMUNICAÇÃO DE DADOS</v>
      </c>
    </row>
    <row r="1121" spans="1:21" s="49" customFormat="1" x14ac:dyDescent="0.25">
      <c r="A1121" s="157"/>
      <c r="B1121" s="400" t="s">
        <v>213</v>
      </c>
      <c r="C1121" s="103" t="s">
        <v>213</v>
      </c>
      <c r="D1121" s="106" t="s">
        <v>302</v>
      </c>
      <c r="E1121" s="103" t="s">
        <v>231</v>
      </c>
      <c r="F1121" s="103" t="s">
        <v>222</v>
      </c>
      <c r="G1121" s="368" t="str">
        <f t="shared" si="173"/>
        <v>3.3.93.40.08</v>
      </c>
      <c r="H1121" s="99" t="s">
        <v>462</v>
      </c>
      <c r="I1121" s="207" t="str">
        <f t="shared" si="181"/>
        <v>A</v>
      </c>
      <c r="J1121" s="273">
        <f t="shared" si="180"/>
        <v>5</v>
      </c>
      <c r="K1121" s="474" t="s">
        <v>61</v>
      </c>
      <c r="M1121" s="69" t="str">
        <f t="shared" si="174"/>
        <v>3.3.93.40.08</v>
      </c>
      <c r="N1121" s="69" t="str">
        <f t="shared" si="175"/>
        <v>33934008</v>
      </c>
      <c r="O1121" s="69" t="b">
        <f t="shared" si="176"/>
        <v>1</v>
      </c>
      <c r="P1121" s="186" t="str">
        <f t="shared" si="172"/>
        <v>33934008</v>
      </c>
      <c r="R1121" s="407" t="str">
        <f t="shared" si="177"/>
        <v>A</v>
      </c>
      <c r="S1121" s="49" t="b">
        <f t="shared" si="178"/>
        <v>1</v>
      </c>
      <c r="U1121" s="69" t="str">
        <f t="shared" si="179"/>
        <v>3.3.93.40.08 - SUPORTE A USUÁRIOS DE TIC</v>
      </c>
    </row>
    <row r="1122" spans="1:21" s="49" customFormat="1" x14ac:dyDescent="0.25">
      <c r="A1122" s="157"/>
      <c r="B1122" s="400" t="s">
        <v>213</v>
      </c>
      <c r="C1122" s="103" t="s">
        <v>213</v>
      </c>
      <c r="D1122" s="106" t="s">
        <v>302</v>
      </c>
      <c r="E1122" s="103" t="s">
        <v>231</v>
      </c>
      <c r="F1122" s="103" t="s">
        <v>252</v>
      </c>
      <c r="G1122" s="368" t="str">
        <f t="shared" si="173"/>
        <v>3.3.93.40.09</v>
      </c>
      <c r="H1122" s="99" t="s">
        <v>463</v>
      </c>
      <c r="I1122" s="207" t="str">
        <f t="shared" si="181"/>
        <v>A</v>
      </c>
      <c r="J1122" s="273">
        <f t="shared" si="180"/>
        <v>5</v>
      </c>
      <c r="K1122" s="474" t="s">
        <v>61</v>
      </c>
      <c r="M1122" s="69" t="str">
        <f t="shared" si="174"/>
        <v>3.3.93.40.09</v>
      </c>
      <c r="N1122" s="69" t="str">
        <f t="shared" si="175"/>
        <v>33934009</v>
      </c>
      <c r="O1122" s="69" t="b">
        <f t="shared" si="176"/>
        <v>1</v>
      </c>
      <c r="P1122" s="186" t="str">
        <f t="shared" si="172"/>
        <v>33934009</v>
      </c>
      <c r="R1122" s="407" t="str">
        <f t="shared" si="177"/>
        <v>A</v>
      </c>
      <c r="S1122" s="49" t="b">
        <f t="shared" si="178"/>
        <v>1</v>
      </c>
      <c r="U1122" s="69" t="str">
        <f t="shared" si="179"/>
        <v>3.3.93.40.09 - SUPORTE DE INFRAESTRUTURA DE TIC</v>
      </c>
    </row>
    <row r="1123" spans="1:21" s="49" customFormat="1" x14ac:dyDescent="0.25">
      <c r="A1123" s="157"/>
      <c r="B1123" s="400" t="s">
        <v>213</v>
      </c>
      <c r="C1123" s="103" t="s">
        <v>213</v>
      </c>
      <c r="D1123" s="106" t="s">
        <v>302</v>
      </c>
      <c r="E1123" s="103" t="s">
        <v>231</v>
      </c>
      <c r="F1123" s="103" t="s">
        <v>261</v>
      </c>
      <c r="G1123" s="368" t="str">
        <f t="shared" si="173"/>
        <v>3.3.93.40.10</v>
      </c>
      <c r="H1123" s="99" t="s">
        <v>464</v>
      </c>
      <c r="I1123" s="207" t="str">
        <f t="shared" si="181"/>
        <v>A</v>
      </c>
      <c r="J1123" s="273">
        <f t="shared" si="180"/>
        <v>5</v>
      </c>
      <c r="K1123" s="474" t="s">
        <v>61</v>
      </c>
      <c r="M1123" s="69" t="str">
        <f t="shared" si="174"/>
        <v>3.3.93.40.10</v>
      </c>
      <c r="N1123" s="69" t="str">
        <f t="shared" si="175"/>
        <v>33934010</v>
      </c>
      <c r="O1123" s="69" t="b">
        <f t="shared" si="176"/>
        <v>1</v>
      </c>
      <c r="P1123" s="186" t="str">
        <f t="shared" si="172"/>
        <v>33934010</v>
      </c>
      <c r="R1123" s="407" t="str">
        <f t="shared" si="177"/>
        <v>A</v>
      </c>
      <c r="S1123" s="49" t="b">
        <f t="shared" si="178"/>
        <v>1</v>
      </c>
      <c r="U1123" s="69" t="str">
        <f t="shared" si="179"/>
        <v>3.3.93.40.10 - SERVIÇOS TÉCNICOS PROFISSIONAIS DE TIC</v>
      </c>
    </row>
    <row r="1124" spans="1:21" s="49" customFormat="1" x14ac:dyDescent="0.25">
      <c r="A1124" s="157"/>
      <c r="B1124" s="400" t="s">
        <v>213</v>
      </c>
      <c r="C1124" s="103" t="s">
        <v>213</v>
      </c>
      <c r="D1124" s="106" t="s">
        <v>302</v>
      </c>
      <c r="E1124" s="103" t="s">
        <v>231</v>
      </c>
      <c r="F1124" s="103" t="s">
        <v>253</v>
      </c>
      <c r="G1124" s="368" t="str">
        <f t="shared" si="173"/>
        <v>3.3.93.40.11</v>
      </c>
      <c r="H1124" s="99" t="s">
        <v>465</v>
      </c>
      <c r="I1124" s="207" t="str">
        <f t="shared" si="181"/>
        <v>A</v>
      </c>
      <c r="J1124" s="273">
        <f t="shared" si="180"/>
        <v>5</v>
      </c>
      <c r="K1124" s="474" t="s">
        <v>61</v>
      </c>
      <c r="M1124" s="69" t="str">
        <f t="shared" si="174"/>
        <v>3.3.93.40.11</v>
      </c>
      <c r="N1124" s="69" t="str">
        <f t="shared" si="175"/>
        <v>33934011</v>
      </c>
      <c r="O1124" s="69" t="b">
        <f t="shared" si="176"/>
        <v>1</v>
      </c>
      <c r="P1124" s="186" t="str">
        <f t="shared" si="172"/>
        <v>33934011</v>
      </c>
      <c r="R1124" s="407" t="str">
        <f t="shared" si="177"/>
        <v>A</v>
      </c>
      <c r="S1124" s="49" t="b">
        <f t="shared" si="178"/>
        <v>1</v>
      </c>
      <c r="U1124" s="69" t="str">
        <f t="shared" si="179"/>
        <v>3.3.93.40.11 - DIGITALIZAÇÃO</v>
      </c>
    </row>
    <row r="1125" spans="1:21" s="49" customFormat="1" x14ac:dyDescent="0.25">
      <c r="A1125" s="157"/>
      <c r="B1125" s="400" t="s">
        <v>213</v>
      </c>
      <c r="C1125" s="103" t="s">
        <v>213</v>
      </c>
      <c r="D1125" s="106" t="s">
        <v>302</v>
      </c>
      <c r="E1125" s="103" t="s">
        <v>231</v>
      </c>
      <c r="F1125" s="103" t="s">
        <v>223</v>
      </c>
      <c r="G1125" s="368" t="str">
        <f t="shared" si="173"/>
        <v>3.3.93.40.12</v>
      </c>
      <c r="H1125" s="99" t="s">
        <v>704</v>
      </c>
      <c r="I1125" s="207" t="str">
        <f t="shared" si="181"/>
        <v>A</v>
      </c>
      <c r="J1125" s="273">
        <f t="shared" si="180"/>
        <v>5</v>
      </c>
      <c r="K1125" s="474" t="s">
        <v>61</v>
      </c>
      <c r="M1125" s="69" t="str">
        <f t="shared" si="174"/>
        <v>3.3.93.40.12</v>
      </c>
      <c r="N1125" s="69" t="str">
        <f t="shared" si="175"/>
        <v>33934012</v>
      </c>
      <c r="O1125" s="69" t="b">
        <f t="shared" si="176"/>
        <v>1</v>
      </c>
      <c r="P1125" s="186" t="str">
        <f t="shared" si="172"/>
        <v>33934012</v>
      </c>
      <c r="R1125" s="407" t="str">
        <f t="shared" si="177"/>
        <v>A</v>
      </c>
      <c r="S1125" s="49" t="b">
        <f t="shared" si="178"/>
        <v>1</v>
      </c>
      <c r="U1125" s="69" t="str">
        <f t="shared" si="179"/>
        <v>3.3.93.40.12 - MANUTENÇÃO E CONSERVAÇÃO DE EQUIPAMENTOS DE TIC</v>
      </c>
    </row>
    <row r="1126" spans="1:21" s="49" customFormat="1" x14ac:dyDescent="0.25">
      <c r="A1126" s="157"/>
      <c r="B1126" s="400" t="s">
        <v>213</v>
      </c>
      <c r="C1126" s="103" t="s">
        <v>213</v>
      </c>
      <c r="D1126" s="106" t="s">
        <v>302</v>
      </c>
      <c r="E1126" s="103" t="s">
        <v>231</v>
      </c>
      <c r="F1126" s="103" t="s">
        <v>224</v>
      </c>
      <c r="G1126" s="368" t="str">
        <f t="shared" si="173"/>
        <v>3.3.93.40.13</v>
      </c>
      <c r="H1126" s="99" t="s">
        <v>476</v>
      </c>
      <c r="I1126" s="207" t="str">
        <f t="shared" si="181"/>
        <v>A</v>
      </c>
      <c r="J1126" s="273">
        <f t="shared" si="180"/>
        <v>5</v>
      </c>
      <c r="K1126" s="474" t="s">
        <v>61</v>
      </c>
      <c r="M1126" s="69" t="str">
        <f t="shared" si="174"/>
        <v>3.3.93.40.13</v>
      </c>
      <c r="N1126" s="69" t="str">
        <f t="shared" si="175"/>
        <v>33934013</v>
      </c>
      <c r="O1126" s="69" t="b">
        <f t="shared" si="176"/>
        <v>1</v>
      </c>
      <c r="P1126" s="186" t="str">
        <f t="shared" si="172"/>
        <v>33934013</v>
      </c>
      <c r="R1126" s="407" t="str">
        <f t="shared" si="177"/>
        <v>A</v>
      </c>
      <c r="S1126" s="49" t="b">
        <f t="shared" si="178"/>
        <v>1</v>
      </c>
      <c r="U1126" s="69" t="str">
        <f t="shared" si="179"/>
        <v>3.3.93.40.13 - IMPRESSÃO (TERCEIRIZAÇÃO)</v>
      </c>
    </row>
    <row r="1127" spans="1:21" s="49" customFormat="1" x14ac:dyDescent="0.25">
      <c r="A1127" s="157"/>
      <c r="B1127" s="400" t="s">
        <v>213</v>
      </c>
      <c r="C1127" s="103" t="s">
        <v>213</v>
      </c>
      <c r="D1127" s="106" t="s">
        <v>302</v>
      </c>
      <c r="E1127" s="103" t="s">
        <v>231</v>
      </c>
      <c r="F1127" s="103" t="s">
        <v>254</v>
      </c>
      <c r="G1127" s="368" t="str">
        <f t="shared" si="173"/>
        <v>3.3.93.40.14</v>
      </c>
      <c r="H1127" s="99" t="s">
        <v>705</v>
      </c>
      <c r="I1127" s="207" t="str">
        <f t="shared" si="181"/>
        <v>A</v>
      </c>
      <c r="J1127" s="273">
        <f t="shared" si="180"/>
        <v>5</v>
      </c>
      <c r="K1127" s="474" t="s">
        <v>61</v>
      </c>
      <c r="M1127" s="69" t="str">
        <f t="shared" si="174"/>
        <v>3.3.93.40.14</v>
      </c>
      <c r="N1127" s="69" t="str">
        <f t="shared" si="175"/>
        <v>33934014</v>
      </c>
      <c r="O1127" s="69" t="b">
        <f t="shared" si="176"/>
        <v>1</v>
      </c>
      <c r="P1127" s="186" t="str">
        <f t="shared" si="172"/>
        <v>33934014</v>
      </c>
      <c r="R1127" s="407" t="str">
        <f t="shared" si="177"/>
        <v>A</v>
      </c>
      <c r="S1127" s="49" t="b">
        <f t="shared" si="178"/>
        <v>1</v>
      </c>
      <c r="U1127" s="69" t="str">
        <f t="shared" si="179"/>
        <v>3.3.93.40.14 - TELEFONIA FIXA E MÓVEL - PACOTE DE COMUNICAÇÃO DE DADOS</v>
      </c>
    </row>
    <row r="1128" spans="1:21" s="49" customFormat="1" x14ac:dyDescent="0.25">
      <c r="A1128" s="157"/>
      <c r="B1128" s="136" t="s">
        <v>213</v>
      </c>
      <c r="C1128" s="94" t="s">
        <v>213</v>
      </c>
      <c r="D1128" s="106" t="s">
        <v>302</v>
      </c>
      <c r="E1128" s="94" t="s">
        <v>231</v>
      </c>
      <c r="F1128" s="94" t="s">
        <v>225</v>
      </c>
      <c r="G1128" s="350" t="str">
        <f t="shared" si="173"/>
        <v>3.3.93.40.15</v>
      </c>
      <c r="H1128" s="97" t="s">
        <v>466</v>
      </c>
      <c r="I1128" s="207" t="str">
        <f t="shared" si="181"/>
        <v>A</v>
      </c>
      <c r="J1128" s="273">
        <f t="shared" si="180"/>
        <v>5</v>
      </c>
      <c r="K1128" s="474" t="s">
        <v>61</v>
      </c>
      <c r="M1128" s="69" t="str">
        <f t="shared" si="174"/>
        <v>3.3.93.40.15</v>
      </c>
      <c r="N1128" s="69" t="str">
        <f t="shared" si="175"/>
        <v>33934015</v>
      </c>
      <c r="O1128" s="69" t="b">
        <f t="shared" si="176"/>
        <v>1</v>
      </c>
      <c r="P1128" s="186" t="str">
        <f t="shared" si="172"/>
        <v>33934015</v>
      </c>
      <c r="R1128" s="407" t="str">
        <f t="shared" si="177"/>
        <v>A</v>
      </c>
      <c r="S1128" s="49" t="b">
        <f t="shared" si="178"/>
        <v>1</v>
      </c>
      <c r="U1128" s="69" t="str">
        <f t="shared" si="179"/>
        <v>3.3.93.40.15 - TREINAMENTO E CAPACITAÇÃO EM TIC</v>
      </c>
    </row>
    <row r="1129" spans="1:21" s="49" customFormat="1" x14ac:dyDescent="0.25">
      <c r="A1129" s="157"/>
      <c r="B1129" s="136" t="s">
        <v>213</v>
      </c>
      <c r="C1129" s="94" t="s">
        <v>213</v>
      </c>
      <c r="D1129" s="106" t="s">
        <v>302</v>
      </c>
      <c r="E1129" s="94" t="s">
        <v>231</v>
      </c>
      <c r="F1129" s="94" t="s">
        <v>255</v>
      </c>
      <c r="G1129" s="350" t="str">
        <f t="shared" si="173"/>
        <v>3.3.93.40.16</v>
      </c>
      <c r="H1129" s="97" t="s">
        <v>467</v>
      </c>
      <c r="I1129" s="207" t="str">
        <f t="shared" si="181"/>
        <v>A</v>
      </c>
      <c r="J1129" s="273">
        <f t="shared" si="180"/>
        <v>5</v>
      </c>
      <c r="K1129" s="474" t="s">
        <v>61</v>
      </c>
      <c r="M1129" s="69" t="str">
        <f t="shared" si="174"/>
        <v>3.3.93.40.16</v>
      </c>
      <c r="N1129" s="69" t="str">
        <f t="shared" si="175"/>
        <v>33934016</v>
      </c>
      <c r="O1129" s="69" t="b">
        <f t="shared" si="176"/>
        <v>1</v>
      </c>
      <c r="P1129" s="186" t="str">
        <f t="shared" si="172"/>
        <v>33934016</v>
      </c>
      <c r="R1129" s="407" t="str">
        <f t="shared" si="177"/>
        <v>A</v>
      </c>
      <c r="S1129" s="49" t="b">
        <f t="shared" si="178"/>
        <v>1</v>
      </c>
      <c r="U1129" s="69" t="str">
        <f t="shared" si="179"/>
        <v>3.3.93.40.16 - CONTEÚDO DE WEB</v>
      </c>
    </row>
    <row r="1130" spans="1:21" s="49" customFormat="1" x14ac:dyDescent="0.25">
      <c r="A1130" s="157"/>
      <c r="B1130" s="136" t="s">
        <v>213</v>
      </c>
      <c r="C1130" s="94" t="s">
        <v>213</v>
      </c>
      <c r="D1130" s="106" t="s">
        <v>302</v>
      </c>
      <c r="E1130" s="94" t="s">
        <v>231</v>
      </c>
      <c r="F1130" s="94" t="s">
        <v>266</v>
      </c>
      <c r="G1130" s="350" t="str">
        <f t="shared" si="173"/>
        <v>3.3.93.40.17</v>
      </c>
      <c r="H1130" s="97" t="s">
        <v>468</v>
      </c>
      <c r="I1130" s="207" t="str">
        <f t="shared" si="181"/>
        <v>A</v>
      </c>
      <c r="J1130" s="273">
        <f t="shared" si="180"/>
        <v>5</v>
      </c>
      <c r="K1130" s="474" t="s">
        <v>61</v>
      </c>
      <c r="M1130" s="69" t="str">
        <f t="shared" si="174"/>
        <v>3.3.93.40.17</v>
      </c>
      <c r="N1130" s="69" t="str">
        <f t="shared" si="175"/>
        <v>33934017</v>
      </c>
      <c r="O1130" s="69" t="b">
        <f t="shared" si="176"/>
        <v>1</v>
      </c>
      <c r="P1130" s="186" t="str">
        <f t="shared" si="172"/>
        <v>33934017</v>
      </c>
      <c r="R1130" s="407" t="str">
        <f t="shared" si="177"/>
        <v>A</v>
      </c>
      <c r="S1130" s="49" t="b">
        <f t="shared" si="178"/>
        <v>1</v>
      </c>
      <c r="U1130" s="69" t="str">
        <f t="shared" si="179"/>
        <v>3.3.93.40.17 - TRATAMENTO DE DADOS</v>
      </c>
    </row>
    <row r="1131" spans="1:21" s="49" customFormat="1" x14ac:dyDescent="0.25">
      <c r="A1131" s="157"/>
      <c r="B1131" s="136" t="s">
        <v>213</v>
      </c>
      <c r="C1131" s="94" t="s">
        <v>213</v>
      </c>
      <c r="D1131" s="106" t="s">
        <v>302</v>
      </c>
      <c r="E1131" s="94" t="s">
        <v>231</v>
      </c>
      <c r="F1131" s="94" t="s">
        <v>257</v>
      </c>
      <c r="G1131" s="350" t="str">
        <f t="shared" si="173"/>
        <v>3.3.93.40.21</v>
      </c>
      <c r="H1131" s="97" t="s">
        <v>469</v>
      </c>
      <c r="I1131" s="207" t="str">
        <f t="shared" si="181"/>
        <v>A</v>
      </c>
      <c r="J1131" s="273">
        <f t="shared" si="180"/>
        <v>5</v>
      </c>
      <c r="K1131" s="474" t="s">
        <v>61</v>
      </c>
      <c r="M1131" s="69" t="str">
        <f t="shared" si="174"/>
        <v>3.3.93.40.21</v>
      </c>
      <c r="N1131" s="69" t="str">
        <f t="shared" si="175"/>
        <v>33934021</v>
      </c>
      <c r="O1131" s="69" t="b">
        <f t="shared" si="176"/>
        <v>1</v>
      </c>
      <c r="P1131" s="186" t="str">
        <f t="shared" si="172"/>
        <v>33934021</v>
      </c>
      <c r="R1131" s="407" t="str">
        <f t="shared" si="177"/>
        <v>A</v>
      </c>
      <c r="S1131" s="49" t="b">
        <f t="shared" si="178"/>
        <v>1</v>
      </c>
      <c r="U1131" s="69" t="str">
        <f t="shared" si="179"/>
        <v>3.3.93.40.21 - SERVIÇOS RELACIONADOS A COMPUTAÇÃO EM NUVENS</v>
      </c>
    </row>
    <row r="1132" spans="1:21" s="49" customFormat="1" x14ac:dyDescent="0.25">
      <c r="A1132" s="157"/>
      <c r="B1132" s="400" t="s">
        <v>213</v>
      </c>
      <c r="C1132" s="103" t="s">
        <v>213</v>
      </c>
      <c r="D1132" s="106" t="s">
        <v>302</v>
      </c>
      <c r="E1132" s="103" t="s">
        <v>231</v>
      </c>
      <c r="F1132" s="103" t="s">
        <v>270</v>
      </c>
      <c r="G1132" s="368" t="str">
        <f t="shared" si="173"/>
        <v>3.3.93.40.99</v>
      </c>
      <c r="H1132" s="102" t="s">
        <v>477</v>
      </c>
      <c r="I1132" s="231" t="str">
        <f t="shared" si="181"/>
        <v>A</v>
      </c>
      <c r="J1132" s="297">
        <f t="shared" si="180"/>
        <v>5</v>
      </c>
      <c r="K1132" s="474" t="s">
        <v>61</v>
      </c>
      <c r="M1132" s="69" t="str">
        <f t="shared" si="174"/>
        <v>3.3.93.40.99</v>
      </c>
      <c r="N1132" s="69" t="str">
        <f t="shared" si="175"/>
        <v>33934099</v>
      </c>
      <c r="O1132" s="69" t="b">
        <f t="shared" si="176"/>
        <v>1</v>
      </c>
      <c r="P1132" s="186" t="str">
        <f t="shared" si="172"/>
        <v>33934099</v>
      </c>
      <c r="R1132" s="407" t="str">
        <f t="shared" si="177"/>
        <v>A</v>
      </c>
      <c r="S1132" s="49" t="b">
        <f t="shared" si="178"/>
        <v>1</v>
      </c>
      <c r="U1132" s="69" t="str">
        <f t="shared" si="179"/>
        <v>3.3.93.40.99 - OUTROS SERVIÇOS DE TECNOLOGIA DA INFORMAÇÃO E COMUNICAÇÃO - PESSOA JURÍDICA</v>
      </c>
    </row>
    <row r="1133" spans="1:21" s="69" customFormat="1" x14ac:dyDescent="0.25">
      <c r="A1133" s="157"/>
      <c r="B1133" s="401">
        <v>3</v>
      </c>
      <c r="C1133" s="124">
        <v>3</v>
      </c>
      <c r="D1133" s="123" t="s">
        <v>302</v>
      </c>
      <c r="E1133" s="124">
        <v>91</v>
      </c>
      <c r="F1133" s="124" t="s">
        <v>264</v>
      </c>
      <c r="G1133" s="366" t="str">
        <f t="shared" si="173"/>
        <v>3.3.93.91.00</v>
      </c>
      <c r="H1133" s="117" t="s">
        <v>85</v>
      </c>
      <c r="I1133" s="232" t="str">
        <f t="shared" si="181"/>
        <v>A</v>
      </c>
      <c r="J1133" s="298">
        <f t="shared" si="180"/>
        <v>4</v>
      </c>
      <c r="K1133" s="483" t="s">
        <v>61</v>
      </c>
      <c r="M1133" s="69" t="str">
        <f t="shared" si="174"/>
        <v>3.3.93.91.00</v>
      </c>
      <c r="N1133" s="69" t="str">
        <f t="shared" si="175"/>
        <v>33939100</v>
      </c>
      <c r="O1133" s="69" t="b">
        <f t="shared" si="176"/>
        <v>1</v>
      </c>
      <c r="P1133" s="186" t="str">
        <f t="shared" si="172"/>
        <v>33939100</v>
      </c>
      <c r="R1133" s="407" t="str">
        <f t="shared" si="177"/>
        <v>A</v>
      </c>
      <c r="S1133" s="69" t="b">
        <f t="shared" si="178"/>
        <v>1</v>
      </c>
      <c r="U1133" s="69" t="str">
        <f t="shared" si="179"/>
        <v>3.3.93.91.00 - SENTENÇAS JUDICIAIS</v>
      </c>
    </row>
    <row r="1134" spans="1:21" s="69" customFormat="1" x14ac:dyDescent="0.25">
      <c r="A1134" s="157"/>
      <c r="B1134" s="139" t="s">
        <v>213</v>
      </c>
      <c r="C1134" s="115" t="s">
        <v>213</v>
      </c>
      <c r="D1134" s="115" t="s">
        <v>302</v>
      </c>
      <c r="E1134" s="115" t="s">
        <v>263</v>
      </c>
      <c r="F1134" s="115" t="s">
        <v>264</v>
      </c>
      <c r="G1134" s="349" t="str">
        <f t="shared" si="173"/>
        <v>3.3.93.92.00</v>
      </c>
      <c r="H1134" s="93" t="s">
        <v>88</v>
      </c>
      <c r="I1134" s="125" t="str">
        <f t="shared" si="181"/>
        <v>S</v>
      </c>
      <c r="J1134" s="272">
        <f t="shared" si="180"/>
        <v>4</v>
      </c>
      <c r="K1134" s="479" t="s">
        <v>60</v>
      </c>
      <c r="M1134" s="69" t="str">
        <f t="shared" si="174"/>
        <v>3.3.93.92.00</v>
      </c>
      <c r="N1134" s="69" t="str">
        <f t="shared" si="175"/>
        <v>33939200</v>
      </c>
      <c r="O1134" s="69" t="b">
        <f t="shared" si="176"/>
        <v>1</v>
      </c>
      <c r="P1134" s="186" t="str">
        <f t="shared" si="172"/>
        <v>33939200</v>
      </c>
      <c r="R1134" s="407" t="str">
        <f t="shared" si="177"/>
        <v>S</v>
      </c>
      <c r="S1134" s="69" t="b">
        <f t="shared" si="178"/>
        <v>1</v>
      </c>
      <c r="U1134" s="69" t="str">
        <f t="shared" si="179"/>
        <v>3.3.93.92.00 - DESPESAS DE EXERCÍCIOS ANTERIORES</v>
      </c>
    </row>
    <row r="1135" spans="1:21" s="69" customFormat="1" x14ac:dyDescent="0.25">
      <c r="A1135" s="157"/>
      <c r="B1135" s="136" t="s">
        <v>213</v>
      </c>
      <c r="C1135" s="94" t="s">
        <v>213</v>
      </c>
      <c r="D1135" s="94" t="s">
        <v>302</v>
      </c>
      <c r="E1135" s="94" t="s">
        <v>263</v>
      </c>
      <c r="F1135" s="94" t="s">
        <v>215</v>
      </c>
      <c r="G1135" s="347" t="str">
        <f t="shared" si="173"/>
        <v>3.3.93.92.30</v>
      </c>
      <c r="H1135" s="61" t="s">
        <v>3</v>
      </c>
      <c r="I1135" s="202" t="str">
        <f t="shared" si="181"/>
        <v>A</v>
      </c>
      <c r="J1135" s="269">
        <f t="shared" si="180"/>
        <v>5</v>
      </c>
      <c r="K1135" s="470" t="s">
        <v>61</v>
      </c>
      <c r="M1135" s="69" t="str">
        <f t="shared" si="174"/>
        <v>3.3.93.92.30</v>
      </c>
      <c r="N1135" s="69" t="str">
        <f t="shared" si="175"/>
        <v>33939230</v>
      </c>
      <c r="O1135" s="69" t="b">
        <f t="shared" si="176"/>
        <v>1</v>
      </c>
      <c r="P1135" s="186" t="str">
        <f t="shared" si="172"/>
        <v>33939230</v>
      </c>
      <c r="R1135" s="407" t="str">
        <f t="shared" si="177"/>
        <v>A</v>
      </c>
      <c r="S1135" s="69" t="b">
        <f t="shared" si="178"/>
        <v>1</v>
      </c>
      <c r="U1135" s="69" t="str">
        <f t="shared" si="179"/>
        <v>3.3.93.92.30 - MATERIAL DE CONSUMO</v>
      </c>
    </row>
    <row r="1136" spans="1:21" s="69" customFormat="1" x14ac:dyDescent="0.25">
      <c r="A1136" s="157"/>
      <c r="B1136" s="136" t="s">
        <v>213</v>
      </c>
      <c r="C1136" s="94" t="s">
        <v>213</v>
      </c>
      <c r="D1136" s="94" t="s">
        <v>302</v>
      </c>
      <c r="E1136" s="94" t="s">
        <v>263</v>
      </c>
      <c r="F1136" s="94" t="s">
        <v>262</v>
      </c>
      <c r="G1136" s="347" t="str">
        <f t="shared" si="173"/>
        <v>3.3.93.92.39</v>
      </c>
      <c r="H1136" s="61" t="s">
        <v>723</v>
      </c>
      <c r="I1136" s="202" t="str">
        <f t="shared" si="181"/>
        <v>A</v>
      </c>
      <c r="J1136" s="269">
        <f t="shared" si="180"/>
        <v>5</v>
      </c>
      <c r="K1136" s="470" t="s">
        <v>61</v>
      </c>
      <c r="M1136" s="69" t="str">
        <f t="shared" si="174"/>
        <v>3.3.93.92.39</v>
      </c>
      <c r="N1136" s="69" t="str">
        <f t="shared" si="175"/>
        <v>33939239</v>
      </c>
      <c r="O1136" s="69" t="b">
        <f t="shared" si="176"/>
        <v>1</v>
      </c>
      <c r="P1136" s="186" t="str">
        <f t="shared" ref="P1136:P1199" si="182">TRIM(SUBSTITUTE(TEXT(G1136,"00000000"),".",""))</f>
        <v>33939239</v>
      </c>
      <c r="R1136" s="407" t="str">
        <f t="shared" si="177"/>
        <v>A</v>
      </c>
      <c r="S1136" s="69" t="b">
        <f t="shared" si="178"/>
        <v>1</v>
      </c>
      <c r="U1136" s="69" t="str">
        <f t="shared" si="179"/>
        <v>3.3.93.92.39 - OUTROS SERVIÇOS DE TERCEIROS - PJ</v>
      </c>
    </row>
    <row r="1137" spans="1:21" s="69" customFormat="1" x14ac:dyDescent="0.25">
      <c r="A1137" s="157"/>
      <c r="B1137" s="136" t="s">
        <v>213</v>
      </c>
      <c r="C1137" s="94" t="s">
        <v>213</v>
      </c>
      <c r="D1137" s="94" t="s">
        <v>302</v>
      </c>
      <c r="E1137" s="94" t="s">
        <v>263</v>
      </c>
      <c r="F1137" s="94" t="s">
        <v>270</v>
      </c>
      <c r="G1137" s="347" t="str">
        <f t="shared" si="173"/>
        <v>3.3.93.92.99</v>
      </c>
      <c r="H1137" s="61" t="s">
        <v>96</v>
      </c>
      <c r="I1137" s="202" t="str">
        <f t="shared" si="181"/>
        <v>A</v>
      </c>
      <c r="J1137" s="269">
        <f t="shared" si="180"/>
        <v>5</v>
      </c>
      <c r="K1137" s="470" t="s">
        <v>61</v>
      </c>
      <c r="M1137" s="69" t="str">
        <f t="shared" si="174"/>
        <v>3.3.93.92.99</v>
      </c>
      <c r="N1137" s="69" t="str">
        <f t="shared" si="175"/>
        <v>33939299</v>
      </c>
      <c r="O1137" s="69" t="b">
        <f t="shared" si="176"/>
        <v>1</v>
      </c>
      <c r="P1137" s="186" t="str">
        <f t="shared" si="182"/>
        <v>33939299</v>
      </c>
      <c r="R1137" s="407" t="str">
        <f t="shared" si="177"/>
        <v>A</v>
      </c>
      <c r="S1137" s="69" t="b">
        <f t="shared" si="178"/>
        <v>1</v>
      </c>
      <c r="U1137" s="69" t="str">
        <f t="shared" si="179"/>
        <v>3.3.93.92.99 - OUTRAS DESPESAS DE EXERCICIOS ANTERIORES</v>
      </c>
    </row>
    <row r="1138" spans="1:21" s="6" customFormat="1" ht="30" x14ac:dyDescent="0.25">
      <c r="A1138" s="158"/>
      <c r="B1138" s="390" t="s">
        <v>213</v>
      </c>
      <c r="C1138" s="326" t="s">
        <v>213</v>
      </c>
      <c r="D1138" s="326" t="s">
        <v>303</v>
      </c>
      <c r="E1138" s="326" t="s">
        <v>264</v>
      </c>
      <c r="F1138" s="326" t="s">
        <v>264</v>
      </c>
      <c r="G1138" s="355" t="str">
        <f t="shared" si="173"/>
        <v>3.3.94.00.00</v>
      </c>
      <c r="H1138" s="91" t="s">
        <v>743</v>
      </c>
      <c r="I1138" s="214" t="str">
        <f t="shared" si="181"/>
        <v>S</v>
      </c>
      <c r="J1138" s="281">
        <f t="shared" si="180"/>
        <v>3</v>
      </c>
      <c r="K1138" s="468" t="s">
        <v>57</v>
      </c>
      <c r="M1138" s="69" t="str">
        <f t="shared" si="174"/>
        <v>3.3.94.00.00</v>
      </c>
      <c r="N1138" s="69" t="str">
        <f t="shared" si="175"/>
        <v>33940000</v>
      </c>
      <c r="O1138" s="69" t="b">
        <f t="shared" si="176"/>
        <v>1</v>
      </c>
      <c r="P1138" s="186" t="str">
        <f t="shared" si="182"/>
        <v>33940000</v>
      </c>
      <c r="R1138" s="409" t="str">
        <f t="shared" si="177"/>
        <v>S</v>
      </c>
      <c r="S1138" s="6" t="b">
        <f t="shared" si="178"/>
        <v>1</v>
      </c>
      <c r="U1138" s="69" t="str">
        <f t="shared" si="179"/>
        <v>3.3.94.00.00 - APLICAÇÃO DIRETA DECORRENTE DE OPERAÇÃO DE ÓRGÃOS, FUNDOS E ENTIDADES INTEGRANTES DOS ORÇAMENTOS FISCAL E DA SEGURIDADE SOCIAL COM CONSÓRCIO PÚBLICO DO QUAL O ENTE NÃO PARTICIPE</v>
      </c>
    </row>
    <row r="1139" spans="1:21" x14ac:dyDescent="0.25">
      <c r="B1139" s="139" t="s">
        <v>213</v>
      </c>
      <c r="C1139" s="115" t="s">
        <v>213</v>
      </c>
      <c r="D1139" s="115" t="s">
        <v>303</v>
      </c>
      <c r="E1139" s="115" t="s">
        <v>215</v>
      </c>
      <c r="F1139" s="115" t="s">
        <v>264</v>
      </c>
      <c r="G1139" s="349" t="str">
        <f t="shared" si="173"/>
        <v>3.3.94.30.00</v>
      </c>
      <c r="H1139" s="93" t="s">
        <v>3</v>
      </c>
      <c r="I1139" s="125" t="str">
        <f t="shared" si="181"/>
        <v>S</v>
      </c>
      <c r="J1139" s="272">
        <f t="shared" si="180"/>
        <v>4</v>
      </c>
      <c r="K1139" s="479" t="s">
        <v>265</v>
      </c>
      <c r="M1139" s="69" t="str">
        <f t="shared" si="174"/>
        <v>3.3.94.30.00</v>
      </c>
      <c r="N1139" s="69" t="str">
        <f t="shared" si="175"/>
        <v>33943000</v>
      </c>
      <c r="O1139" s="69" t="b">
        <f t="shared" si="176"/>
        <v>1</v>
      </c>
      <c r="P1139" s="186" t="str">
        <f t="shared" si="182"/>
        <v>33943000</v>
      </c>
      <c r="R1139" s="407" t="str">
        <f t="shared" si="177"/>
        <v>S</v>
      </c>
      <c r="S1139" s="2" t="b">
        <f t="shared" si="178"/>
        <v>1</v>
      </c>
      <c r="U1139" s="69" t="str">
        <f t="shared" si="179"/>
        <v>3.3.94.30.00 - MATERIAL DE CONSUMO</v>
      </c>
    </row>
    <row r="1140" spans="1:21" s="49" customFormat="1" x14ac:dyDescent="0.25">
      <c r="A1140" s="157"/>
      <c r="B1140" s="136" t="s">
        <v>213</v>
      </c>
      <c r="C1140" s="94" t="s">
        <v>213</v>
      </c>
      <c r="D1140" s="94" t="s">
        <v>303</v>
      </c>
      <c r="E1140" s="94" t="s">
        <v>215</v>
      </c>
      <c r="F1140" s="94" t="s">
        <v>251</v>
      </c>
      <c r="G1140" s="350" t="str">
        <f t="shared" si="173"/>
        <v>3.3.94.30.01</v>
      </c>
      <c r="H1140" s="99" t="s">
        <v>153</v>
      </c>
      <c r="I1140" s="207" t="str">
        <f t="shared" si="181"/>
        <v>A</v>
      </c>
      <c r="J1140" s="273">
        <f t="shared" si="180"/>
        <v>5</v>
      </c>
      <c r="K1140" s="485" t="s">
        <v>61</v>
      </c>
      <c r="M1140" s="69" t="str">
        <f t="shared" si="174"/>
        <v>3.3.94.30.01</v>
      </c>
      <c r="N1140" s="69" t="str">
        <f t="shared" si="175"/>
        <v>33943001</v>
      </c>
      <c r="O1140" s="69" t="b">
        <f t="shared" si="176"/>
        <v>1</v>
      </c>
      <c r="P1140" s="186" t="str">
        <f t="shared" si="182"/>
        <v>33943001</v>
      </c>
      <c r="R1140" s="407" t="str">
        <f t="shared" si="177"/>
        <v>A</v>
      </c>
      <c r="S1140" s="49" t="b">
        <f t="shared" si="178"/>
        <v>1</v>
      </c>
      <c r="U1140" s="69" t="str">
        <f t="shared" si="179"/>
        <v>3.3.94.30.01 - COMBUSTÍVEIS E LUBRIFICANTES AUTOMOTIVOS</v>
      </c>
    </row>
    <row r="1141" spans="1:21" s="49" customFormat="1" x14ac:dyDescent="0.25">
      <c r="A1141" s="157"/>
      <c r="B1141" s="136" t="s">
        <v>213</v>
      </c>
      <c r="C1141" s="94" t="s">
        <v>213</v>
      </c>
      <c r="D1141" s="94" t="s">
        <v>303</v>
      </c>
      <c r="E1141" s="94" t="s">
        <v>215</v>
      </c>
      <c r="F1141" s="94" t="s">
        <v>216</v>
      </c>
      <c r="G1141" s="350" t="str">
        <f t="shared" si="173"/>
        <v>3.3.94.30.02</v>
      </c>
      <c r="H1141" s="107" t="s">
        <v>357</v>
      </c>
      <c r="I1141" s="207" t="str">
        <f t="shared" si="181"/>
        <v>A</v>
      </c>
      <c r="J1141" s="273">
        <f t="shared" si="180"/>
        <v>5</v>
      </c>
      <c r="K1141" s="485" t="s">
        <v>61</v>
      </c>
      <c r="M1141" s="69" t="str">
        <f t="shared" si="174"/>
        <v>3.3.94.30.02</v>
      </c>
      <c r="N1141" s="69" t="str">
        <f t="shared" si="175"/>
        <v>33943002</v>
      </c>
      <c r="O1141" s="69" t="b">
        <f t="shared" si="176"/>
        <v>1</v>
      </c>
      <c r="P1141" s="186" t="str">
        <f t="shared" si="182"/>
        <v>33943002</v>
      </c>
      <c r="R1141" s="407" t="str">
        <f t="shared" si="177"/>
        <v>A</v>
      </c>
      <c r="S1141" s="49" t="b">
        <f t="shared" si="178"/>
        <v>1</v>
      </c>
      <c r="U1141" s="69" t="str">
        <f t="shared" si="179"/>
        <v>3.3.94.30.02 - COMBUSTÍVEIS E LUBRIFICANTES DE AVIAÇÃO</v>
      </c>
    </row>
    <row r="1142" spans="1:21" s="49" customFormat="1" x14ac:dyDescent="0.25">
      <c r="A1142" s="157"/>
      <c r="B1142" s="136" t="s">
        <v>213</v>
      </c>
      <c r="C1142" s="94" t="s">
        <v>213</v>
      </c>
      <c r="D1142" s="94" t="s">
        <v>303</v>
      </c>
      <c r="E1142" s="94" t="s">
        <v>215</v>
      </c>
      <c r="F1142" s="94" t="s">
        <v>217</v>
      </c>
      <c r="G1142" s="350" t="str">
        <f t="shared" si="173"/>
        <v>3.3.94.30.03</v>
      </c>
      <c r="H1142" s="107" t="s">
        <v>358</v>
      </c>
      <c r="I1142" s="207" t="str">
        <f t="shared" si="181"/>
        <v>A</v>
      </c>
      <c r="J1142" s="273">
        <f t="shared" si="180"/>
        <v>5</v>
      </c>
      <c r="K1142" s="485" t="s">
        <v>61</v>
      </c>
      <c r="M1142" s="69" t="str">
        <f t="shared" si="174"/>
        <v>3.3.94.30.03</v>
      </c>
      <c r="N1142" s="69" t="str">
        <f t="shared" si="175"/>
        <v>33943003</v>
      </c>
      <c r="O1142" s="69" t="b">
        <f t="shared" si="176"/>
        <v>1</v>
      </c>
      <c r="P1142" s="186" t="str">
        <f t="shared" si="182"/>
        <v>33943003</v>
      </c>
      <c r="R1142" s="407" t="str">
        <f t="shared" si="177"/>
        <v>A</v>
      </c>
      <c r="S1142" s="49" t="b">
        <f t="shared" si="178"/>
        <v>1</v>
      </c>
      <c r="U1142" s="69" t="str">
        <f t="shared" si="179"/>
        <v>3.3.94.30.03 - COMBUSTÍVEIS E LUBRIFICANTES PARA OUTRAS FINALIDADES</v>
      </c>
    </row>
    <row r="1143" spans="1:21" s="49" customFormat="1" x14ac:dyDescent="0.25">
      <c r="A1143" s="157"/>
      <c r="B1143" s="136" t="s">
        <v>213</v>
      </c>
      <c r="C1143" s="94" t="s">
        <v>213</v>
      </c>
      <c r="D1143" s="94" t="s">
        <v>303</v>
      </c>
      <c r="E1143" s="94" t="s">
        <v>215</v>
      </c>
      <c r="F1143" s="94" t="s">
        <v>218</v>
      </c>
      <c r="G1143" s="350" t="str">
        <f t="shared" si="173"/>
        <v>3.3.94.30.04</v>
      </c>
      <c r="H1143" s="107" t="s">
        <v>359</v>
      </c>
      <c r="I1143" s="207" t="str">
        <f t="shared" si="181"/>
        <v>A</v>
      </c>
      <c r="J1143" s="273">
        <f t="shared" si="180"/>
        <v>5</v>
      </c>
      <c r="K1143" s="485" t="s">
        <v>61</v>
      </c>
      <c r="M1143" s="69" t="str">
        <f t="shared" si="174"/>
        <v>3.3.94.30.04</v>
      </c>
      <c r="N1143" s="69" t="str">
        <f t="shared" si="175"/>
        <v>33943004</v>
      </c>
      <c r="O1143" s="69" t="b">
        <f t="shared" si="176"/>
        <v>1</v>
      </c>
      <c r="P1143" s="186" t="str">
        <f t="shared" si="182"/>
        <v>33943004</v>
      </c>
      <c r="R1143" s="407" t="str">
        <f t="shared" si="177"/>
        <v>A</v>
      </c>
      <c r="S1143" s="49" t="b">
        <f t="shared" si="178"/>
        <v>1</v>
      </c>
      <c r="U1143" s="69" t="str">
        <f t="shared" si="179"/>
        <v>3.3.94.30.04 - GÁS ENGARRAFADO</v>
      </c>
    </row>
    <row r="1144" spans="1:21" s="49" customFormat="1" x14ac:dyDescent="0.25">
      <c r="A1144" s="157"/>
      <c r="B1144" s="136" t="s">
        <v>213</v>
      </c>
      <c r="C1144" s="94" t="s">
        <v>213</v>
      </c>
      <c r="D1144" s="94" t="s">
        <v>303</v>
      </c>
      <c r="E1144" s="94" t="s">
        <v>215</v>
      </c>
      <c r="F1144" s="94" t="s">
        <v>219</v>
      </c>
      <c r="G1144" s="350" t="str">
        <f t="shared" si="173"/>
        <v>3.3.94.30.05</v>
      </c>
      <c r="H1144" s="107" t="s">
        <v>360</v>
      </c>
      <c r="I1144" s="207" t="str">
        <f t="shared" si="181"/>
        <v>A</v>
      </c>
      <c r="J1144" s="273">
        <f t="shared" si="180"/>
        <v>5</v>
      </c>
      <c r="K1144" s="485" t="s">
        <v>61</v>
      </c>
      <c r="M1144" s="69" t="str">
        <f t="shared" si="174"/>
        <v>3.3.94.30.05</v>
      </c>
      <c r="N1144" s="69" t="str">
        <f t="shared" si="175"/>
        <v>33943005</v>
      </c>
      <c r="O1144" s="69" t="b">
        <f t="shared" si="176"/>
        <v>1</v>
      </c>
      <c r="P1144" s="186" t="str">
        <f t="shared" si="182"/>
        <v>33943005</v>
      </c>
      <c r="R1144" s="407" t="str">
        <f t="shared" si="177"/>
        <v>A</v>
      </c>
      <c r="S1144" s="49" t="b">
        <f t="shared" si="178"/>
        <v>1</v>
      </c>
      <c r="U1144" s="69" t="str">
        <f t="shared" si="179"/>
        <v>3.3.94.30.05 - EXPLOSIVOS E MUNIÇÕES</v>
      </c>
    </row>
    <row r="1145" spans="1:21" s="49" customFormat="1" x14ac:dyDescent="0.25">
      <c r="A1145" s="157"/>
      <c r="B1145" s="136" t="s">
        <v>213</v>
      </c>
      <c r="C1145" s="94" t="s">
        <v>213</v>
      </c>
      <c r="D1145" s="94" t="s">
        <v>303</v>
      </c>
      <c r="E1145" s="94" t="s">
        <v>215</v>
      </c>
      <c r="F1145" s="94" t="s">
        <v>220</v>
      </c>
      <c r="G1145" s="350" t="str">
        <f t="shared" si="173"/>
        <v>3.3.94.30.06</v>
      </c>
      <c r="H1145" s="107" t="s">
        <v>361</v>
      </c>
      <c r="I1145" s="207" t="str">
        <f t="shared" si="181"/>
        <v>A</v>
      </c>
      <c r="J1145" s="273">
        <f t="shared" si="180"/>
        <v>5</v>
      </c>
      <c r="K1145" s="485" t="s">
        <v>61</v>
      </c>
      <c r="M1145" s="69" t="str">
        <f t="shared" si="174"/>
        <v>3.3.94.30.06</v>
      </c>
      <c r="N1145" s="69" t="str">
        <f t="shared" si="175"/>
        <v>33943006</v>
      </c>
      <c r="O1145" s="69" t="b">
        <f t="shared" si="176"/>
        <v>1</v>
      </c>
      <c r="P1145" s="186" t="str">
        <f t="shared" si="182"/>
        <v>33943006</v>
      </c>
      <c r="R1145" s="407" t="str">
        <f t="shared" si="177"/>
        <v>A</v>
      </c>
      <c r="S1145" s="49" t="b">
        <f t="shared" si="178"/>
        <v>1</v>
      </c>
      <c r="U1145" s="69" t="str">
        <f t="shared" si="179"/>
        <v>3.3.94.30.06 - ALIMENTOS PARA ANIMAIS</v>
      </c>
    </row>
    <row r="1146" spans="1:21" s="49" customFormat="1" x14ac:dyDescent="0.25">
      <c r="A1146" s="157"/>
      <c r="B1146" s="136" t="s">
        <v>213</v>
      </c>
      <c r="C1146" s="94" t="s">
        <v>213</v>
      </c>
      <c r="D1146" s="94" t="s">
        <v>303</v>
      </c>
      <c r="E1146" s="94" t="s">
        <v>215</v>
      </c>
      <c r="F1146" s="94" t="s">
        <v>221</v>
      </c>
      <c r="G1146" s="350" t="str">
        <f t="shared" si="173"/>
        <v>3.3.94.30.07</v>
      </c>
      <c r="H1146" s="107" t="s">
        <v>362</v>
      </c>
      <c r="I1146" s="207" t="str">
        <f t="shared" si="181"/>
        <v>A</v>
      </c>
      <c r="J1146" s="273">
        <f t="shared" si="180"/>
        <v>5</v>
      </c>
      <c r="K1146" s="485" t="s">
        <v>61</v>
      </c>
      <c r="M1146" s="69" t="str">
        <f t="shared" si="174"/>
        <v>3.3.94.30.07</v>
      </c>
      <c r="N1146" s="69" t="str">
        <f t="shared" si="175"/>
        <v>33943007</v>
      </c>
      <c r="O1146" s="69" t="b">
        <f t="shared" si="176"/>
        <v>1</v>
      </c>
      <c r="P1146" s="186" t="str">
        <f t="shared" si="182"/>
        <v>33943007</v>
      </c>
      <c r="R1146" s="407" t="str">
        <f t="shared" si="177"/>
        <v>A</v>
      </c>
      <c r="S1146" s="49" t="b">
        <f t="shared" si="178"/>
        <v>1</v>
      </c>
      <c r="U1146" s="69" t="str">
        <f t="shared" si="179"/>
        <v>3.3.94.30.07 - GÊNEROS DE ALIMENTAÇÃO</v>
      </c>
    </row>
    <row r="1147" spans="1:21" s="49" customFormat="1" x14ac:dyDescent="0.25">
      <c r="A1147" s="157"/>
      <c r="B1147" s="136" t="s">
        <v>213</v>
      </c>
      <c r="C1147" s="94" t="s">
        <v>213</v>
      </c>
      <c r="D1147" s="94" t="s">
        <v>303</v>
      </c>
      <c r="E1147" s="94" t="s">
        <v>215</v>
      </c>
      <c r="F1147" s="94" t="s">
        <v>222</v>
      </c>
      <c r="G1147" s="350" t="str">
        <f t="shared" si="173"/>
        <v>3.3.94.30.08</v>
      </c>
      <c r="H1147" s="107" t="s">
        <v>363</v>
      </c>
      <c r="I1147" s="207" t="str">
        <f t="shared" si="181"/>
        <v>A</v>
      </c>
      <c r="J1147" s="273">
        <f t="shared" si="180"/>
        <v>5</v>
      </c>
      <c r="K1147" s="485" t="s">
        <v>61</v>
      </c>
      <c r="M1147" s="69" t="str">
        <f t="shared" si="174"/>
        <v>3.3.94.30.08</v>
      </c>
      <c r="N1147" s="69" t="str">
        <f t="shared" si="175"/>
        <v>33943008</v>
      </c>
      <c r="O1147" s="69" t="b">
        <f t="shared" si="176"/>
        <v>1</v>
      </c>
      <c r="P1147" s="186" t="str">
        <f t="shared" si="182"/>
        <v>33943008</v>
      </c>
      <c r="R1147" s="407" t="str">
        <f t="shared" si="177"/>
        <v>A</v>
      </c>
      <c r="S1147" s="49" t="b">
        <f t="shared" si="178"/>
        <v>1</v>
      </c>
      <c r="U1147" s="69" t="str">
        <f t="shared" si="179"/>
        <v>3.3.94.30.08 - ANIMAIS PARA PESQUISA E ABATE</v>
      </c>
    </row>
    <row r="1148" spans="1:21" s="49" customFormat="1" x14ac:dyDescent="0.25">
      <c r="A1148" s="157"/>
      <c r="B1148" s="136" t="s">
        <v>213</v>
      </c>
      <c r="C1148" s="94" t="s">
        <v>213</v>
      </c>
      <c r="D1148" s="94" t="s">
        <v>303</v>
      </c>
      <c r="E1148" s="94" t="s">
        <v>215</v>
      </c>
      <c r="F1148" s="94" t="s">
        <v>252</v>
      </c>
      <c r="G1148" s="350" t="str">
        <f t="shared" si="173"/>
        <v>3.3.94.30.09</v>
      </c>
      <c r="H1148" s="99" t="s">
        <v>687</v>
      </c>
      <c r="I1148" s="207" t="str">
        <f t="shared" si="181"/>
        <v>A</v>
      </c>
      <c r="J1148" s="273">
        <f t="shared" si="180"/>
        <v>5</v>
      </c>
      <c r="K1148" s="485" t="s">
        <v>61</v>
      </c>
      <c r="M1148" s="69" t="str">
        <f t="shared" si="174"/>
        <v>3.3.94.30.09</v>
      </c>
      <c r="N1148" s="69" t="str">
        <f t="shared" si="175"/>
        <v>33943009</v>
      </c>
      <c r="O1148" s="69" t="b">
        <f t="shared" si="176"/>
        <v>1</v>
      </c>
      <c r="P1148" s="186" t="str">
        <f t="shared" si="182"/>
        <v>33943009</v>
      </c>
      <c r="R1148" s="407" t="str">
        <f t="shared" si="177"/>
        <v>A</v>
      </c>
      <c r="S1148" s="49" t="b">
        <f t="shared" si="178"/>
        <v>1</v>
      </c>
      <c r="U1148" s="69" t="str">
        <f t="shared" si="179"/>
        <v>3.3.94.30.09 - MATERIAL FARMACOLÓGICO</v>
      </c>
    </row>
    <row r="1149" spans="1:21" s="49" customFormat="1" x14ac:dyDescent="0.25">
      <c r="A1149" s="157"/>
      <c r="B1149" s="136" t="s">
        <v>213</v>
      </c>
      <c r="C1149" s="94" t="s">
        <v>213</v>
      </c>
      <c r="D1149" s="94" t="s">
        <v>303</v>
      </c>
      <c r="E1149" s="94" t="s">
        <v>215</v>
      </c>
      <c r="F1149" s="94" t="s">
        <v>261</v>
      </c>
      <c r="G1149" s="350" t="str">
        <f t="shared" si="173"/>
        <v>3.3.94.30.10</v>
      </c>
      <c r="H1149" s="99" t="s">
        <v>23</v>
      </c>
      <c r="I1149" s="207" t="str">
        <f t="shared" si="181"/>
        <v>A</v>
      </c>
      <c r="J1149" s="273">
        <f t="shared" si="180"/>
        <v>5</v>
      </c>
      <c r="K1149" s="485" t="s">
        <v>61</v>
      </c>
      <c r="M1149" s="69" t="str">
        <f t="shared" si="174"/>
        <v>3.3.94.30.10</v>
      </c>
      <c r="N1149" s="69" t="str">
        <f t="shared" si="175"/>
        <v>33943010</v>
      </c>
      <c r="O1149" s="69" t="b">
        <f t="shared" si="176"/>
        <v>1</v>
      </c>
      <c r="P1149" s="186" t="str">
        <f t="shared" si="182"/>
        <v>33943010</v>
      </c>
      <c r="R1149" s="407" t="str">
        <f t="shared" si="177"/>
        <v>A</v>
      </c>
      <c r="S1149" s="49" t="b">
        <f t="shared" si="178"/>
        <v>1</v>
      </c>
      <c r="U1149" s="69" t="str">
        <f t="shared" si="179"/>
        <v>3.3.94.30.10 - MATERIAL ODONTOLÓGICO</v>
      </c>
    </row>
    <row r="1150" spans="1:21" s="49" customFormat="1" x14ac:dyDescent="0.25">
      <c r="A1150" s="157"/>
      <c r="B1150" s="136" t="s">
        <v>213</v>
      </c>
      <c r="C1150" s="94" t="s">
        <v>213</v>
      </c>
      <c r="D1150" s="94" t="s">
        <v>303</v>
      </c>
      <c r="E1150" s="94" t="s">
        <v>215</v>
      </c>
      <c r="F1150" s="94" t="s">
        <v>253</v>
      </c>
      <c r="G1150" s="350" t="str">
        <f t="shared" si="173"/>
        <v>3.3.94.30.11</v>
      </c>
      <c r="H1150" s="99" t="s">
        <v>154</v>
      </c>
      <c r="I1150" s="207" t="str">
        <f t="shared" si="181"/>
        <v>A</v>
      </c>
      <c r="J1150" s="273">
        <f t="shared" si="180"/>
        <v>5</v>
      </c>
      <c r="K1150" s="485" t="s">
        <v>61</v>
      </c>
      <c r="M1150" s="69" t="str">
        <f t="shared" si="174"/>
        <v>3.3.94.30.11</v>
      </c>
      <c r="N1150" s="69" t="str">
        <f t="shared" si="175"/>
        <v>33943011</v>
      </c>
      <c r="O1150" s="69" t="b">
        <f t="shared" si="176"/>
        <v>1</v>
      </c>
      <c r="P1150" s="186" t="str">
        <f t="shared" si="182"/>
        <v>33943011</v>
      </c>
      <c r="R1150" s="407" t="str">
        <f t="shared" si="177"/>
        <v>A</v>
      </c>
      <c r="S1150" s="49" t="b">
        <f t="shared" si="178"/>
        <v>1</v>
      </c>
      <c r="U1150" s="69" t="str">
        <f t="shared" si="179"/>
        <v>3.3.94.30.11 - MATERIAL QUÍMICO</v>
      </c>
    </row>
    <row r="1151" spans="1:21" s="49" customFormat="1" x14ac:dyDescent="0.25">
      <c r="A1151" s="157"/>
      <c r="B1151" s="136" t="s">
        <v>213</v>
      </c>
      <c r="C1151" s="94" t="s">
        <v>213</v>
      </c>
      <c r="D1151" s="94" t="s">
        <v>303</v>
      </c>
      <c r="E1151" s="94" t="s">
        <v>215</v>
      </c>
      <c r="F1151" s="94" t="s">
        <v>223</v>
      </c>
      <c r="G1151" s="350" t="str">
        <f t="shared" si="173"/>
        <v>3.3.94.30.12</v>
      </c>
      <c r="H1151" s="99" t="s">
        <v>364</v>
      </c>
      <c r="I1151" s="207" t="str">
        <f t="shared" si="181"/>
        <v>A</v>
      </c>
      <c r="J1151" s="273">
        <f t="shared" si="180"/>
        <v>5</v>
      </c>
      <c r="K1151" s="485" t="s">
        <v>61</v>
      </c>
      <c r="M1151" s="69" t="str">
        <f t="shared" si="174"/>
        <v>3.3.94.30.12</v>
      </c>
      <c r="N1151" s="69" t="str">
        <f t="shared" si="175"/>
        <v>33943012</v>
      </c>
      <c r="O1151" s="69" t="b">
        <f t="shared" si="176"/>
        <v>1</v>
      </c>
      <c r="P1151" s="186" t="str">
        <f t="shared" si="182"/>
        <v>33943012</v>
      </c>
      <c r="R1151" s="407" t="str">
        <f t="shared" si="177"/>
        <v>A</v>
      </c>
      <c r="S1151" s="49" t="b">
        <f t="shared" si="178"/>
        <v>1</v>
      </c>
      <c r="U1151" s="69" t="str">
        <f t="shared" si="179"/>
        <v>3.3.94.30.12 - MATERIAL DE COUDELARIA OU DE USO ZOOTÉCNICO</v>
      </c>
    </row>
    <row r="1152" spans="1:21" s="49" customFormat="1" x14ac:dyDescent="0.25">
      <c r="A1152" s="157"/>
      <c r="B1152" s="136" t="s">
        <v>213</v>
      </c>
      <c r="C1152" s="94" t="s">
        <v>213</v>
      </c>
      <c r="D1152" s="94" t="s">
        <v>303</v>
      </c>
      <c r="E1152" s="94" t="s">
        <v>215</v>
      </c>
      <c r="F1152" s="94" t="s">
        <v>224</v>
      </c>
      <c r="G1152" s="350" t="str">
        <f t="shared" si="173"/>
        <v>3.3.94.30.13</v>
      </c>
      <c r="H1152" s="99" t="s">
        <v>365</v>
      </c>
      <c r="I1152" s="207" t="str">
        <f t="shared" si="181"/>
        <v>A</v>
      </c>
      <c r="J1152" s="273">
        <f t="shared" si="180"/>
        <v>5</v>
      </c>
      <c r="K1152" s="485" t="s">
        <v>61</v>
      </c>
      <c r="M1152" s="69" t="str">
        <f t="shared" si="174"/>
        <v>3.3.94.30.13</v>
      </c>
      <c r="N1152" s="69" t="str">
        <f t="shared" si="175"/>
        <v>33943013</v>
      </c>
      <c r="O1152" s="69" t="b">
        <f t="shared" si="176"/>
        <v>1</v>
      </c>
      <c r="P1152" s="186" t="str">
        <f t="shared" si="182"/>
        <v>33943013</v>
      </c>
      <c r="R1152" s="407" t="str">
        <f t="shared" si="177"/>
        <v>A</v>
      </c>
      <c r="S1152" s="49" t="b">
        <f t="shared" si="178"/>
        <v>1</v>
      </c>
      <c r="U1152" s="69" t="str">
        <f t="shared" si="179"/>
        <v>3.3.94.30.13 - MATERIAL DE CAÇA E PESCA</v>
      </c>
    </row>
    <row r="1153" spans="1:21" s="49" customFormat="1" x14ac:dyDescent="0.25">
      <c r="A1153" s="157"/>
      <c r="B1153" s="136" t="s">
        <v>213</v>
      </c>
      <c r="C1153" s="94" t="s">
        <v>213</v>
      </c>
      <c r="D1153" s="94" t="s">
        <v>303</v>
      </c>
      <c r="E1153" s="94" t="s">
        <v>215</v>
      </c>
      <c r="F1153" s="94" t="s">
        <v>254</v>
      </c>
      <c r="G1153" s="350" t="str">
        <f t="shared" si="173"/>
        <v>3.3.94.30.14</v>
      </c>
      <c r="H1153" s="99" t="s">
        <v>24</v>
      </c>
      <c r="I1153" s="207" t="str">
        <f t="shared" si="181"/>
        <v>A</v>
      </c>
      <c r="J1153" s="273">
        <f t="shared" si="180"/>
        <v>5</v>
      </c>
      <c r="K1153" s="485" t="s">
        <v>61</v>
      </c>
      <c r="M1153" s="69" t="str">
        <f t="shared" si="174"/>
        <v>3.3.94.30.14</v>
      </c>
      <c r="N1153" s="69" t="str">
        <f t="shared" si="175"/>
        <v>33943014</v>
      </c>
      <c r="O1153" s="69" t="b">
        <f t="shared" si="176"/>
        <v>1</v>
      </c>
      <c r="P1153" s="186" t="str">
        <f t="shared" si="182"/>
        <v>33943014</v>
      </c>
      <c r="R1153" s="407" t="str">
        <f t="shared" si="177"/>
        <v>A</v>
      </c>
      <c r="S1153" s="49" t="b">
        <f t="shared" si="178"/>
        <v>1</v>
      </c>
      <c r="U1153" s="69" t="str">
        <f t="shared" si="179"/>
        <v>3.3.94.30.14 - MATERIAL EDUCATIVO E ESPORTIVO</v>
      </c>
    </row>
    <row r="1154" spans="1:21" s="49" customFormat="1" x14ac:dyDescent="0.25">
      <c r="A1154" s="157"/>
      <c r="B1154" s="136" t="s">
        <v>213</v>
      </c>
      <c r="C1154" s="94" t="s">
        <v>213</v>
      </c>
      <c r="D1154" s="94" t="s">
        <v>303</v>
      </c>
      <c r="E1154" s="94" t="s">
        <v>215</v>
      </c>
      <c r="F1154" s="94" t="s">
        <v>225</v>
      </c>
      <c r="G1154" s="350" t="str">
        <f t="shared" si="173"/>
        <v>3.3.94.30.15</v>
      </c>
      <c r="H1154" s="99" t="s">
        <v>366</v>
      </c>
      <c r="I1154" s="207" t="str">
        <f t="shared" si="181"/>
        <v>A</v>
      </c>
      <c r="J1154" s="273">
        <f t="shared" si="180"/>
        <v>5</v>
      </c>
      <c r="K1154" s="485" t="s">
        <v>61</v>
      </c>
      <c r="M1154" s="69" t="str">
        <f t="shared" si="174"/>
        <v>3.3.94.30.15</v>
      </c>
      <c r="N1154" s="69" t="str">
        <f t="shared" si="175"/>
        <v>33943015</v>
      </c>
      <c r="O1154" s="69" t="b">
        <f t="shared" si="176"/>
        <v>1</v>
      </c>
      <c r="P1154" s="186" t="str">
        <f t="shared" si="182"/>
        <v>33943015</v>
      </c>
      <c r="R1154" s="407" t="str">
        <f t="shared" si="177"/>
        <v>A</v>
      </c>
      <c r="S1154" s="49" t="b">
        <f t="shared" si="178"/>
        <v>1</v>
      </c>
      <c r="U1154" s="69" t="str">
        <f t="shared" si="179"/>
        <v>3.3.94.30.15 - MATERIAL PARA FESTIVIDADES E HOMENAGENS</v>
      </c>
    </row>
    <row r="1155" spans="1:21" s="49" customFormat="1" x14ac:dyDescent="0.25">
      <c r="A1155" s="157"/>
      <c r="B1155" s="136" t="s">
        <v>213</v>
      </c>
      <c r="C1155" s="94" t="s">
        <v>213</v>
      </c>
      <c r="D1155" s="94" t="s">
        <v>303</v>
      </c>
      <c r="E1155" s="94" t="s">
        <v>215</v>
      </c>
      <c r="F1155" s="94" t="s">
        <v>255</v>
      </c>
      <c r="G1155" s="350" t="str">
        <f t="shared" si="173"/>
        <v>3.3.94.30.16</v>
      </c>
      <c r="H1155" s="99" t="s">
        <v>4</v>
      </c>
      <c r="I1155" s="207" t="str">
        <f t="shared" si="181"/>
        <v>A</v>
      </c>
      <c r="J1155" s="273">
        <f t="shared" si="180"/>
        <v>5</v>
      </c>
      <c r="K1155" s="485" t="s">
        <v>61</v>
      </c>
      <c r="M1155" s="69" t="str">
        <f t="shared" si="174"/>
        <v>3.3.94.30.16</v>
      </c>
      <c r="N1155" s="69" t="str">
        <f t="shared" si="175"/>
        <v>33943016</v>
      </c>
      <c r="O1155" s="69" t="b">
        <f t="shared" si="176"/>
        <v>1</v>
      </c>
      <c r="P1155" s="186" t="str">
        <f t="shared" si="182"/>
        <v>33943016</v>
      </c>
      <c r="R1155" s="407" t="str">
        <f t="shared" si="177"/>
        <v>A</v>
      </c>
      <c r="S1155" s="49" t="b">
        <f t="shared" si="178"/>
        <v>1</v>
      </c>
      <c r="U1155" s="69" t="str">
        <f t="shared" si="179"/>
        <v>3.3.94.30.16 - MATERIAL DE EXPEDIENTE</v>
      </c>
    </row>
    <row r="1156" spans="1:21" s="49" customFormat="1" x14ac:dyDescent="0.25">
      <c r="A1156" s="157"/>
      <c r="B1156" s="136" t="s">
        <v>213</v>
      </c>
      <c r="C1156" s="94" t="s">
        <v>213</v>
      </c>
      <c r="D1156" s="94" t="s">
        <v>303</v>
      </c>
      <c r="E1156" s="94" t="s">
        <v>215</v>
      </c>
      <c r="F1156" s="94" t="s">
        <v>266</v>
      </c>
      <c r="G1156" s="350" t="str">
        <f t="shared" si="173"/>
        <v>3.3.94.30.17</v>
      </c>
      <c r="H1156" s="99" t="s">
        <v>25</v>
      </c>
      <c r="I1156" s="207" t="str">
        <f t="shared" si="181"/>
        <v>A</v>
      </c>
      <c r="J1156" s="273">
        <f t="shared" si="180"/>
        <v>5</v>
      </c>
      <c r="K1156" s="485" t="s">
        <v>61</v>
      </c>
      <c r="M1156" s="69" t="str">
        <f t="shared" si="174"/>
        <v>3.3.94.30.17</v>
      </c>
      <c r="N1156" s="69" t="str">
        <f t="shared" si="175"/>
        <v>33943017</v>
      </c>
      <c r="O1156" s="69" t="b">
        <f t="shared" si="176"/>
        <v>1</v>
      </c>
      <c r="P1156" s="186" t="str">
        <f t="shared" si="182"/>
        <v>33943017</v>
      </c>
      <c r="R1156" s="407" t="str">
        <f t="shared" si="177"/>
        <v>A</v>
      </c>
      <c r="S1156" s="49" t="b">
        <f t="shared" si="178"/>
        <v>1</v>
      </c>
      <c r="U1156" s="69" t="str">
        <f t="shared" si="179"/>
        <v>3.3.94.30.17 - MATERIAL DE PROCESSAMENTO DE DADOS</v>
      </c>
    </row>
    <row r="1157" spans="1:21" s="49" customFormat="1" x14ac:dyDescent="0.25">
      <c r="A1157" s="157"/>
      <c r="B1157" s="136" t="s">
        <v>213</v>
      </c>
      <c r="C1157" s="94" t="s">
        <v>213</v>
      </c>
      <c r="D1157" s="94" t="s">
        <v>303</v>
      </c>
      <c r="E1157" s="94" t="s">
        <v>215</v>
      </c>
      <c r="F1157" s="94" t="s">
        <v>226</v>
      </c>
      <c r="G1157" s="350" t="str">
        <f t="shared" si="173"/>
        <v>3.3.94.30.18</v>
      </c>
      <c r="H1157" s="99" t="s">
        <v>367</v>
      </c>
      <c r="I1157" s="207" t="str">
        <f t="shared" si="181"/>
        <v>A</v>
      </c>
      <c r="J1157" s="273">
        <f t="shared" si="180"/>
        <v>5</v>
      </c>
      <c r="K1157" s="485" t="s">
        <v>61</v>
      </c>
      <c r="M1157" s="69" t="str">
        <f t="shared" si="174"/>
        <v>3.3.94.30.18</v>
      </c>
      <c r="N1157" s="69" t="str">
        <f t="shared" si="175"/>
        <v>33943018</v>
      </c>
      <c r="O1157" s="69" t="b">
        <f t="shared" si="176"/>
        <v>1</v>
      </c>
      <c r="P1157" s="186" t="str">
        <f t="shared" si="182"/>
        <v>33943018</v>
      </c>
      <c r="R1157" s="407" t="str">
        <f t="shared" si="177"/>
        <v>A</v>
      </c>
      <c r="S1157" s="49" t="b">
        <f t="shared" si="178"/>
        <v>1</v>
      </c>
      <c r="U1157" s="69" t="str">
        <f t="shared" si="179"/>
        <v>3.3.94.30.18 - MATERIAIS E MEDICAMENTOS PARA USO VETERINÁRIO</v>
      </c>
    </row>
    <row r="1158" spans="1:21" s="49" customFormat="1" x14ac:dyDescent="0.25">
      <c r="A1158" s="157"/>
      <c r="B1158" s="136" t="s">
        <v>213</v>
      </c>
      <c r="C1158" s="94" t="s">
        <v>213</v>
      </c>
      <c r="D1158" s="94" t="s">
        <v>303</v>
      </c>
      <c r="E1158" s="94" t="s">
        <v>215</v>
      </c>
      <c r="F1158" s="94" t="s">
        <v>227</v>
      </c>
      <c r="G1158" s="350" t="str">
        <f t="shared" si="173"/>
        <v>3.3.94.30.19</v>
      </c>
      <c r="H1158" s="99" t="s">
        <v>368</v>
      </c>
      <c r="I1158" s="207" t="str">
        <f t="shared" si="181"/>
        <v>A</v>
      </c>
      <c r="J1158" s="273">
        <f t="shared" si="180"/>
        <v>5</v>
      </c>
      <c r="K1158" s="485" t="s">
        <v>61</v>
      </c>
      <c r="M1158" s="69" t="str">
        <f t="shared" si="174"/>
        <v>3.3.94.30.19</v>
      </c>
      <c r="N1158" s="69" t="str">
        <f t="shared" si="175"/>
        <v>33943019</v>
      </c>
      <c r="O1158" s="69" t="b">
        <f t="shared" si="176"/>
        <v>1</v>
      </c>
      <c r="P1158" s="186" t="str">
        <f t="shared" si="182"/>
        <v>33943019</v>
      </c>
      <c r="R1158" s="407" t="str">
        <f t="shared" si="177"/>
        <v>A</v>
      </c>
      <c r="S1158" s="49" t="b">
        <f t="shared" si="178"/>
        <v>1</v>
      </c>
      <c r="U1158" s="69" t="str">
        <f t="shared" si="179"/>
        <v>3.3.94.30.19 - MATERIAL DE ACONDICIONAMENTO E EMBALAGEM</v>
      </c>
    </row>
    <row r="1159" spans="1:21" s="49" customFormat="1" x14ac:dyDescent="0.25">
      <c r="A1159" s="157"/>
      <c r="B1159" s="136" t="s">
        <v>213</v>
      </c>
      <c r="C1159" s="94" t="s">
        <v>213</v>
      </c>
      <c r="D1159" s="94" t="s">
        <v>303</v>
      </c>
      <c r="E1159" s="94" t="s">
        <v>215</v>
      </c>
      <c r="F1159" s="94" t="s">
        <v>256</v>
      </c>
      <c r="G1159" s="350" t="str">
        <f t="shared" si="173"/>
        <v>3.3.94.30.20</v>
      </c>
      <c r="H1159" s="99" t="s">
        <v>26</v>
      </c>
      <c r="I1159" s="207" t="str">
        <f t="shared" si="181"/>
        <v>A</v>
      </c>
      <c r="J1159" s="273">
        <f t="shared" si="180"/>
        <v>5</v>
      </c>
      <c r="K1159" s="485" t="s">
        <v>61</v>
      </c>
      <c r="M1159" s="69" t="str">
        <f t="shared" si="174"/>
        <v>3.3.94.30.20</v>
      </c>
      <c r="N1159" s="69" t="str">
        <f t="shared" si="175"/>
        <v>33943020</v>
      </c>
      <c r="O1159" s="69" t="b">
        <f t="shared" si="176"/>
        <v>1</v>
      </c>
      <c r="P1159" s="186" t="str">
        <f t="shared" si="182"/>
        <v>33943020</v>
      </c>
      <c r="R1159" s="407" t="str">
        <f t="shared" si="177"/>
        <v>A</v>
      </c>
      <c r="S1159" s="49" t="b">
        <f t="shared" si="178"/>
        <v>1</v>
      </c>
      <c r="U1159" s="69" t="str">
        <f t="shared" si="179"/>
        <v>3.3.94.30.20 - MATERIAL DE CAMA, MESA E BANHO</v>
      </c>
    </row>
    <row r="1160" spans="1:21" s="49" customFormat="1" x14ac:dyDescent="0.25">
      <c r="A1160" s="157"/>
      <c r="B1160" s="136" t="s">
        <v>213</v>
      </c>
      <c r="C1160" s="94" t="s">
        <v>213</v>
      </c>
      <c r="D1160" s="94" t="s">
        <v>303</v>
      </c>
      <c r="E1160" s="94" t="s">
        <v>215</v>
      </c>
      <c r="F1160" s="94" t="s">
        <v>257</v>
      </c>
      <c r="G1160" s="350" t="str">
        <f t="shared" si="173"/>
        <v>3.3.94.30.21</v>
      </c>
      <c r="H1160" s="99" t="s">
        <v>155</v>
      </c>
      <c r="I1160" s="207" t="str">
        <f t="shared" si="181"/>
        <v>A</v>
      </c>
      <c r="J1160" s="273">
        <f t="shared" si="180"/>
        <v>5</v>
      </c>
      <c r="K1160" s="485" t="s">
        <v>61</v>
      </c>
      <c r="M1160" s="69" t="str">
        <f t="shared" si="174"/>
        <v>3.3.94.30.21</v>
      </c>
      <c r="N1160" s="69" t="str">
        <f t="shared" si="175"/>
        <v>33943021</v>
      </c>
      <c r="O1160" s="69" t="b">
        <f t="shared" si="176"/>
        <v>1</v>
      </c>
      <c r="P1160" s="186" t="str">
        <f t="shared" si="182"/>
        <v>33943021</v>
      </c>
      <c r="R1160" s="407" t="str">
        <f t="shared" si="177"/>
        <v>A</v>
      </c>
      <c r="S1160" s="49" t="b">
        <f t="shared" si="178"/>
        <v>1</v>
      </c>
      <c r="U1160" s="69" t="str">
        <f t="shared" si="179"/>
        <v>3.3.94.30.21 - MATERIAL DE LIMPEZA E PRODUÇÃO DE HIGIENIZAÇÃO</v>
      </c>
    </row>
    <row r="1161" spans="1:21" s="49" customFormat="1" x14ac:dyDescent="0.25">
      <c r="A1161" s="157"/>
      <c r="B1161" s="136" t="s">
        <v>213</v>
      </c>
      <c r="C1161" s="94" t="s">
        <v>213</v>
      </c>
      <c r="D1161" s="94" t="s">
        <v>303</v>
      </c>
      <c r="E1161" s="94" t="s">
        <v>215</v>
      </c>
      <c r="F1161" s="94" t="s">
        <v>258</v>
      </c>
      <c r="G1161" s="350" t="str">
        <f t="shared" si="173"/>
        <v>3.3.94.30.22</v>
      </c>
      <c r="H1161" s="99" t="s">
        <v>369</v>
      </c>
      <c r="I1161" s="207" t="str">
        <f t="shared" si="181"/>
        <v>A</v>
      </c>
      <c r="J1161" s="273">
        <f t="shared" si="180"/>
        <v>5</v>
      </c>
      <c r="K1161" s="485" t="s">
        <v>61</v>
      </c>
      <c r="M1161" s="69" t="str">
        <f t="shared" si="174"/>
        <v>3.3.94.30.22</v>
      </c>
      <c r="N1161" s="69" t="str">
        <f t="shared" si="175"/>
        <v>33943022</v>
      </c>
      <c r="O1161" s="69" t="b">
        <f t="shared" si="176"/>
        <v>1</v>
      </c>
      <c r="P1161" s="186" t="str">
        <f t="shared" si="182"/>
        <v>33943022</v>
      </c>
      <c r="R1161" s="407" t="str">
        <f t="shared" si="177"/>
        <v>A</v>
      </c>
      <c r="S1161" s="49" t="b">
        <f t="shared" si="178"/>
        <v>1</v>
      </c>
      <c r="U1161" s="69" t="str">
        <f t="shared" si="179"/>
        <v>3.3.94.30.22 - MATERIAL DE COPA E COZINHA</v>
      </c>
    </row>
    <row r="1162" spans="1:21" s="49" customFormat="1" x14ac:dyDescent="0.25">
      <c r="A1162" s="157"/>
      <c r="B1162" s="136" t="s">
        <v>213</v>
      </c>
      <c r="C1162" s="94" t="s">
        <v>213</v>
      </c>
      <c r="D1162" s="94" t="s">
        <v>303</v>
      </c>
      <c r="E1162" s="94" t="s">
        <v>215</v>
      </c>
      <c r="F1162" s="94" t="s">
        <v>259</v>
      </c>
      <c r="G1162" s="350" t="str">
        <f t="shared" si="173"/>
        <v>3.3.94.30.23</v>
      </c>
      <c r="H1162" s="99" t="s">
        <v>156</v>
      </c>
      <c r="I1162" s="207" t="str">
        <f t="shared" si="181"/>
        <v>A</v>
      </c>
      <c r="J1162" s="273">
        <f t="shared" si="180"/>
        <v>5</v>
      </c>
      <c r="K1162" s="485" t="s">
        <v>61</v>
      </c>
      <c r="M1162" s="69" t="str">
        <f t="shared" si="174"/>
        <v>3.3.94.30.23</v>
      </c>
      <c r="N1162" s="69" t="str">
        <f t="shared" si="175"/>
        <v>33943023</v>
      </c>
      <c r="O1162" s="69" t="b">
        <f t="shared" si="176"/>
        <v>1</v>
      </c>
      <c r="P1162" s="186" t="str">
        <f t="shared" si="182"/>
        <v>33943023</v>
      </c>
      <c r="R1162" s="407" t="str">
        <f t="shared" si="177"/>
        <v>A</v>
      </c>
      <c r="S1162" s="49" t="b">
        <f t="shared" si="178"/>
        <v>1</v>
      </c>
      <c r="U1162" s="69" t="str">
        <f t="shared" si="179"/>
        <v>3.3.94.30.23 - MATERIAL DE UNIFORMES, TECIDOS E AVIAMENTOS</v>
      </c>
    </row>
    <row r="1163" spans="1:21" s="49" customFormat="1" x14ac:dyDescent="0.25">
      <c r="A1163" s="157"/>
      <c r="B1163" s="136" t="s">
        <v>213</v>
      </c>
      <c r="C1163" s="94" t="s">
        <v>213</v>
      </c>
      <c r="D1163" s="94" t="s">
        <v>303</v>
      </c>
      <c r="E1163" s="94" t="s">
        <v>215</v>
      </c>
      <c r="F1163" s="94" t="s">
        <v>229</v>
      </c>
      <c r="G1163" s="350" t="str">
        <f t="shared" ref="G1163:G1226" si="183">B1163&amp;"."&amp;C1163&amp;"."&amp;D1163&amp;"."&amp;E1163&amp;"."&amp;F1163</f>
        <v>3.3.94.30.24</v>
      </c>
      <c r="H1163" s="135" t="s">
        <v>370</v>
      </c>
      <c r="I1163" s="223" t="str">
        <f t="shared" si="181"/>
        <v>A</v>
      </c>
      <c r="J1163" s="289">
        <f t="shared" si="180"/>
        <v>5</v>
      </c>
      <c r="K1163" s="474" t="s">
        <v>61</v>
      </c>
      <c r="M1163" s="69" t="str">
        <f t="shared" ref="M1163:M1226" si="184">B1163&amp;"."&amp;C1163&amp;"."&amp;D1163&amp;"."&amp;E1163&amp;"."&amp;F1163</f>
        <v>3.3.94.30.24</v>
      </c>
      <c r="N1163" s="69" t="str">
        <f t="shared" ref="N1163:N1226" si="185">SUBSTITUTE(M1163,".","")</f>
        <v>33943024</v>
      </c>
      <c r="O1163" s="69" t="b">
        <f t="shared" ref="O1163:O1226" si="186">N1163=P1163</f>
        <v>1</v>
      </c>
      <c r="P1163" s="186" t="str">
        <f t="shared" si="182"/>
        <v>33943024</v>
      </c>
      <c r="R1163" s="407" t="str">
        <f t="shared" ref="R1163:R1226" si="187">IF(IFERROR(SEARCH("Último",K1163),0)&gt;0,"A","S")</f>
        <v>A</v>
      </c>
      <c r="S1163" s="49" t="b">
        <f t="shared" ref="S1163:S1226" si="188">R1163=I1163</f>
        <v>1</v>
      </c>
      <c r="U1163" s="69" t="str">
        <f t="shared" ref="U1163:U1226" si="189">G1163&amp;" - "&amp;H1163</f>
        <v>3.3.94.30.24 - MATERIAL DE CONSTRUÇÃO PARA REPAROS EM IMÓVEIS</v>
      </c>
    </row>
    <row r="1164" spans="1:21" s="49" customFormat="1" x14ac:dyDescent="0.25">
      <c r="A1164" s="157"/>
      <c r="B1164" s="136" t="s">
        <v>213</v>
      </c>
      <c r="C1164" s="94" t="s">
        <v>213</v>
      </c>
      <c r="D1164" s="94" t="s">
        <v>303</v>
      </c>
      <c r="E1164" s="94" t="s">
        <v>215</v>
      </c>
      <c r="F1164" s="94" t="s">
        <v>238</v>
      </c>
      <c r="G1164" s="350" t="str">
        <f t="shared" si="183"/>
        <v>3.3.94.30.25</v>
      </c>
      <c r="H1164" s="99" t="s">
        <v>371</v>
      </c>
      <c r="I1164" s="207" t="str">
        <f t="shared" si="181"/>
        <v>A</v>
      </c>
      <c r="J1164" s="273">
        <f t="shared" si="180"/>
        <v>5</v>
      </c>
      <c r="K1164" s="485" t="s">
        <v>61</v>
      </c>
      <c r="M1164" s="69" t="str">
        <f t="shared" si="184"/>
        <v>3.3.94.30.25</v>
      </c>
      <c r="N1164" s="69" t="str">
        <f t="shared" si="185"/>
        <v>33943025</v>
      </c>
      <c r="O1164" s="69" t="b">
        <f t="shared" si="186"/>
        <v>1</v>
      </c>
      <c r="P1164" s="186" t="str">
        <f t="shared" si="182"/>
        <v>33943025</v>
      </c>
      <c r="R1164" s="407" t="str">
        <f t="shared" si="187"/>
        <v>A</v>
      </c>
      <c r="S1164" s="49" t="b">
        <f t="shared" si="188"/>
        <v>1</v>
      </c>
      <c r="U1164" s="69" t="str">
        <f t="shared" si="189"/>
        <v>3.3.94.30.25 - MATERIAL PARA MANUTENÇÃO DE BENS MÓVEIS</v>
      </c>
    </row>
    <row r="1165" spans="1:21" s="49" customFormat="1" x14ac:dyDescent="0.25">
      <c r="A1165" s="157"/>
      <c r="B1165" s="136" t="s">
        <v>213</v>
      </c>
      <c r="C1165" s="94" t="s">
        <v>213</v>
      </c>
      <c r="D1165" s="94" t="s">
        <v>303</v>
      </c>
      <c r="E1165" s="94" t="s">
        <v>215</v>
      </c>
      <c r="F1165" s="94" t="s">
        <v>236</v>
      </c>
      <c r="G1165" s="350" t="str">
        <f t="shared" si="183"/>
        <v>3.3.94.30.26</v>
      </c>
      <c r="H1165" s="95" t="s">
        <v>372</v>
      </c>
      <c r="I1165" s="207" t="str">
        <f t="shared" si="181"/>
        <v>A</v>
      </c>
      <c r="J1165" s="273">
        <f t="shared" ref="J1165:J1228" si="190">IF( (VALUE(F1165) &gt; 0), 5,IF( (VALUE(E1165) &gt; 0), 4,IF( (VALUE(D1165) &gt; 0), 3,IF( (VALUE(C1165) &gt; 0), 2,1))))</f>
        <v>5</v>
      </c>
      <c r="K1165" s="474" t="s">
        <v>61</v>
      </c>
      <c r="M1165" s="69" t="str">
        <f t="shared" si="184"/>
        <v>3.3.94.30.26</v>
      </c>
      <c r="N1165" s="69" t="str">
        <f t="shared" si="185"/>
        <v>33943026</v>
      </c>
      <c r="O1165" s="69" t="b">
        <f t="shared" si="186"/>
        <v>1</v>
      </c>
      <c r="P1165" s="186" t="str">
        <f t="shared" si="182"/>
        <v>33943026</v>
      </c>
      <c r="R1165" s="407" t="str">
        <f t="shared" si="187"/>
        <v>A</v>
      </c>
      <c r="S1165" s="49" t="b">
        <f t="shared" si="188"/>
        <v>1</v>
      </c>
      <c r="U1165" s="69" t="str">
        <f t="shared" si="189"/>
        <v>3.3.94.30.26 - MATERIAL PARA INSTALAÇÃO ELÉTRICA E ELETRÔNICA</v>
      </c>
    </row>
    <row r="1166" spans="1:21" s="49" customFormat="1" x14ac:dyDescent="0.25">
      <c r="A1166" s="157"/>
      <c r="B1166" s="136" t="s">
        <v>213</v>
      </c>
      <c r="C1166" s="94" t="s">
        <v>213</v>
      </c>
      <c r="D1166" s="94" t="s">
        <v>303</v>
      </c>
      <c r="E1166" s="94" t="s">
        <v>215</v>
      </c>
      <c r="F1166" s="94" t="s">
        <v>230</v>
      </c>
      <c r="G1166" s="350" t="str">
        <f t="shared" si="183"/>
        <v>3.3.94.30.27</v>
      </c>
      <c r="H1166" s="99" t="s">
        <v>373</v>
      </c>
      <c r="I1166" s="207" t="str">
        <f t="shared" si="181"/>
        <v>A</v>
      </c>
      <c r="J1166" s="273">
        <f t="shared" si="190"/>
        <v>5</v>
      </c>
      <c r="K1166" s="485" t="s">
        <v>61</v>
      </c>
      <c r="M1166" s="69" t="str">
        <f t="shared" si="184"/>
        <v>3.3.94.30.27</v>
      </c>
      <c r="N1166" s="69" t="str">
        <f t="shared" si="185"/>
        <v>33943027</v>
      </c>
      <c r="O1166" s="69" t="b">
        <f t="shared" si="186"/>
        <v>1</v>
      </c>
      <c r="P1166" s="186" t="str">
        <f t="shared" si="182"/>
        <v>33943027</v>
      </c>
      <c r="R1166" s="407" t="str">
        <f t="shared" si="187"/>
        <v>A</v>
      </c>
      <c r="S1166" s="49" t="b">
        <f t="shared" si="188"/>
        <v>1</v>
      </c>
      <c r="U1166" s="69" t="str">
        <f t="shared" si="189"/>
        <v>3.3.94.30.27 - MATERIAL DE MANOBRA E PATRULHAMENTO</v>
      </c>
    </row>
    <row r="1167" spans="1:21" s="49" customFormat="1" x14ac:dyDescent="0.25">
      <c r="A1167" s="157"/>
      <c r="B1167" s="136" t="s">
        <v>213</v>
      </c>
      <c r="C1167" s="94" t="s">
        <v>213</v>
      </c>
      <c r="D1167" s="94" t="s">
        <v>303</v>
      </c>
      <c r="E1167" s="94" t="s">
        <v>215</v>
      </c>
      <c r="F1167" s="94" t="s">
        <v>260</v>
      </c>
      <c r="G1167" s="350" t="str">
        <f t="shared" si="183"/>
        <v>3.3.94.30.28</v>
      </c>
      <c r="H1167" s="99" t="s">
        <v>267</v>
      </c>
      <c r="I1167" s="207" t="str">
        <f t="shared" si="181"/>
        <v>A</v>
      </c>
      <c r="J1167" s="273">
        <f t="shared" si="190"/>
        <v>5</v>
      </c>
      <c r="K1167" s="485" t="s">
        <v>61</v>
      </c>
      <c r="M1167" s="69" t="str">
        <f t="shared" si="184"/>
        <v>3.3.94.30.28</v>
      </c>
      <c r="N1167" s="69" t="str">
        <f t="shared" si="185"/>
        <v>33943028</v>
      </c>
      <c r="O1167" s="69" t="b">
        <f t="shared" si="186"/>
        <v>1</v>
      </c>
      <c r="P1167" s="186" t="str">
        <f t="shared" si="182"/>
        <v>33943028</v>
      </c>
      <c r="R1167" s="407" t="str">
        <f t="shared" si="187"/>
        <v>A</v>
      </c>
      <c r="S1167" s="49" t="b">
        <f t="shared" si="188"/>
        <v>1</v>
      </c>
      <c r="U1167" s="69" t="str">
        <f t="shared" si="189"/>
        <v>3.3.94.30.28 - MATERIAL DE PRODUÇÃO E SEGURANÇA</v>
      </c>
    </row>
    <row r="1168" spans="1:21" s="49" customFormat="1" x14ac:dyDescent="0.25">
      <c r="A1168" s="157"/>
      <c r="B1168" s="136" t="s">
        <v>213</v>
      </c>
      <c r="C1168" s="94" t="s">
        <v>213</v>
      </c>
      <c r="D1168" s="94" t="s">
        <v>303</v>
      </c>
      <c r="E1168" s="94" t="s">
        <v>215</v>
      </c>
      <c r="F1168" s="94" t="s">
        <v>237</v>
      </c>
      <c r="G1168" s="350" t="str">
        <f t="shared" si="183"/>
        <v>3.3.94.30.29</v>
      </c>
      <c r="H1168" s="99" t="s">
        <v>374</v>
      </c>
      <c r="I1168" s="207" t="str">
        <f t="shared" si="181"/>
        <v>A</v>
      </c>
      <c r="J1168" s="273">
        <f t="shared" si="190"/>
        <v>5</v>
      </c>
      <c r="K1168" s="485" t="s">
        <v>61</v>
      </c>
      <c r="M1168" s="69" t="str">
        <f t="shared" si="184"/>
        <v>3.3.94.30.29</v>
      </c>
      <c r="N1168" s="69" t="str">
        <f t="shared" si="185"/>
        <v>33943029</v>
      </c>
      <c r="O1168" s="69" t="b">
        <f t="shared" si="186"/>
        <v>1</v>
      </c>
      <c r="P1168" s="186" t="str">
        <f t="shared" si="182"/>
        <v>33943029</v>
      </c>
      <c r="R1168" s="407" t="str">
        <f t="shared" si="187"/>
        <v>A</v>
      </c>
      <c r="S1168" s="49" t="b">
        <f t="shared" si="188"/>
        <v>1</v>
      </c>
      <c r="U1168" s="69" t="str">
        <f t="shared" si="189"/>
        <v>3.3.94.30.29 - MATERIAL PARA ÁUDIO, VÍDEO E FOTO</v>
      </c>
    </row>
    <row r="1169" spans="1:21" s="49" customFormat="1" x14ac:dyDescent="0.25">
      <c r="A1169" s="157"/>
      <c r="B1169" s="136" t="s">
        <v>213</v>
      </c>
      <c r="C1169" s="94" t="s">
        <v>213</v>
      </c>
      <c r="D1169" s="94" t="s">
        <v>303</v>
      </c>
      <c r="E1169" s="94" t="s">
        <v>215</v>
      </c>
      <c r="F1169" s="94" t="s">
        <v>215</v>
      </c>
      <c r="G1169" s="350" t="str">
        <f t="shared" si="183"/>
        <v>3.3.94.30.30</v>
      </c>
      <c r="H1169" s="99" t="s">
        <v>375</v>
      </c>
      <c r="I1169" s="207" t="str">
        <f t="shared" si="181"/>
        <v>A</v>
      </c>
      <c r="J1169" s="273">
        <f t="shared" si="190"/>
        <v>5</v>
      </c>
      <c r="K1169" s="485" t="s">
        <v>61</v>
      </c>
      <c r="M1169" s="69" t="str">
        <f t="shared" si="184"/>
        <v>3.3.94.30.30</v>
      </c>
      <c r="N1169" s="69" t="str">
        <f t="shared" si="185"/>
        <v>33943030</v>
      </c>
      <c r="O1169" s="69" t="b">
        <f t="shared" si="186"/>
        <v>1</v>
      </c>
      <c r="P1169" s="186" t="str">
        <f t="shared" si="182"/>
        <v>33943030</v>
      </c>
      <c r="R1169" s="407" t="str">
        <f t="shared" si="187"/>
        <v>A</v>
      </c>
      <c r="S1169" s="49" t="b">
        <f t="shared" si="188"/>
        <v>1</v>
      </c>
      <c r="U1169" s="69" t="str">
        <f t="shared" si="189"/>
        <v>3.3.94.30.30 - MATERIAL PARA COMUNICAÇÕES</v>
      </c>
    </row>
    <row r="1170" spans="1:21" s="49" customFormat="1" x14ac:dyDescent="0.25">
      <c r="A1170" s="157"/>
      <c r="B1170" s="136" t="s">
        <v>213</v>
      </c>
      <c r="C1170" s="94" t="s">
        <v>213</v>
      </c>
      <c r="D1170" s="94" t="s">
        <v>303</v>
      </c>
      <c r="E1170" s="94" t="s">
        <v>215</v>
      </c>
      <c r="F1170" s="94" t="s">
        <v>228</v>
      </c>
      <c r="G1170" s="350" t="str">
        <f t="shared" si="183"/>
        <v>3.3.94.30.31</v>
      </c>
      <c r="H1170" s="99" t="s">
        <v>376</v>
      </c>
      <c r="I1170" s="207" t="str">
        <f t="shared" si="181"/>
        <v>A</v>
      </c>
      <c r="J1170" s="273">
        <f t="shared" si="190"/>
        <v>5</v>
      </c>
      <c r="K1170" s="485" t="s">
        <v>61</v>
      </c>
      <c r="M1170" s="69" t="str">
        <f t="shared" si="184"/>
        <v>3.3.94.30.31</v>
      </c>
      <c r="N1170" s="69" t="str">
        <f t="shared" si="185"/>
        <v>33943031</v>
      </c>
      <c r="O1170" s="69" t="b">
        <f t="shared" si="186"/>
        <v>1</v>
      </c>
      <c r="P1170" s="186" t="str">
        <f t="shared" si="182"/>
        <v>33943031</v>
      </c>
      <c r="R1170" s="407" t="str">
        <f t="shared" si="187"/>
        <v>A</v>
      </c>
      <c r="S1170" s="49" t="b">
        <f t="shared" si="188"/>
        <v>1</v>
      </c>
      <c r="U1170" s="69" t="str">
        <f t="shared" si="189"/>
        <v>3.3.94.30.31 - SEMENTES, MUDAS DE PLANTAS E INSUMOS</v>
      </c>
    </row>
    <row r="1171" spans="1:21" s="49" customFormat="1" x14ac:dyDescent="0.25">
      <c r="A1171" s="157"/>
      <c r="B1171" s="136" t="s">
        <v>213</v>
      </c>
      <c r="C1171" s="94" t="s">
        <v>213</v>
      </c>
      <c r="D1171" s="94" t="s">
        <v>303</v>
      </c>
      <c r="E1171" s="94" t="s">
        <v>215</v>
      </c>
      <c r="F1171" s="94" t="s">
        <v>233</v>
      </c>
      <c r="G1171" s="350" t="str">
        <f t="shared" si="183"/>
        <v>3.3.94.30.32</v>
      </c>
      <c r="H1171" s="99" t="s">
        <v>377</v>
      </c>
      <c r="I1171" s="207" t="str">
        <f t="shared" si="181"/>
        <v>A</v>
      </c>
      <c r="J1171" s="273">
        <f t="shared" si="190"/>
        <v>5</v>
      </c>
      <c r="K1171" s="485" t="s">
        <v>61</v>
      </c>
      <c r="M1171" s="69" t="str">
        <f t="shared" si="184"/>
        <v>3.3.94.30.32</v>
      </c>
      <c r="N1171" s="69" t="str">
        <f t="shared" si="185"/>
        <v>33943032</v>
      </c>
      <c r="O1171" s="69" t="b">
        <f t="shared" si="186"/>
        <v>1</v>
      </c>
      <c r="P1171" s="186" t="str">
        <f t="shared" si="182"/>
        <v>33943032</v>
      </c>
      <c r="R1171" s="407" t="str">
        <f t="shared" si="187"/>
        <v>A</v>
      </c>
      <c r="S1171" s="49" t="b">
        <f t="shared" si="188"/>
        <v>1</v>
      </c>
      <c r="U1171" s="69" t="str">
        <f t="shared" si="189"/>
        <v>3.3.94.30.32 - SUPRIMENTO DE AVIAÇÃO</v>
      </c>
    </row>
    <row r="1172" spans="1:21" s="49" customFormat="1" x14ac:dyDescent="0.25">
      <c r="A1172" s="157"/>
      <c r="B1172" s="136" t="s">
        <v>213</v>
      </c>
      <c r="C1172" s="94" t="s">
        <v>213</v>
      </c>
      <c r="D1172" s="94" t="s">
        <v>303</v>
      </c>
      <c r="E1172" s="94" t="s">
        <v>215</v>
      </c>
      <c r="F1172" s="94" t="s">
        <v>239</v>
      </c>
      <c r="G1172" s="350" t="str">
        <f t="shared" si="183"/>
        <v>3.3.94.30.33</v>
      </c>
      <c r="H1172" s="99" t="s">
        <v>378</v>
      </c>
      <c r="I1172" s="207" t="str">
        <f t="shared" ref="I1172:I1235" si="191">IF(J1172&lt;J1173,"S","A")</f>
        <v>A</v>
      </c>
      <c r="J1172" s="273">
        <f t="shared" si="190"/>
        <v>5</v>
      </c>
      <c r="K1172" s="485" t="s">
        <v>61</v>
      </c>
      <c r="M1172" s="69" t="str">
        <f t="shared" si="184"/>
        <v>3.3.94.30.33</v>
      </c>
      <c r="N1172" s="69" t="str">
        <f t="shared" si="185"/>
        <v>33943033</v>
      </c>
      <c r="O1172" s="69" t="b">
        <f t="shared" si="186"/>
        <v>1</v>
      </c>
      <c r="P1172" s="186" t="str">
        <f t="shared" si="182"/>
        <v>33943033</v>
      </c>
      <c r="R1172" s="407" t="str">
        <f t="shared" si="187"/>
        <v>A</v>
      </c>
      <c r="S1172" s="49" t="b">
        <f t="shared" si="188"/>
        <v>1</v>
      </c>
      <c r="U1172" s="69" t="str">
        <f t="shared" si="189"/>
        <v>3.3.94.30.33 - MATERIAL PARA PRODUÇÃO INDUSTRIAL</v>
      </c>
    </row>
    <row r="1173" spans="1:21" s="49" customFormat="1" x14ac:dyDescent="0.25">
      <c r="A1173" s="157"/>
      <c r="B1173" s="136" t="s">
        <v>213</v>
      </c>
      <c r="C1173" s="94" t="s">
        <v>213</v>
      </c>
      <c r="D1173" s="94" t="s">
        <v>303</v>
      </c>
      <c r="E1173" s="94" t="s">
        <v>215</v>
      </c>
      <c r="F1173" s="94" t="s">
        <v>234</v>
      </c>
      <c r="G1173" s="350" t="str">
        <f t="shared" si="183"/>
        <v>3.3.94.30.34</v>
      </c>
      <c r="H1173" s="99" t="s">
        <v>379</v>
      </c>
      <c r="I1173" s="207" t="str">
        <f t="shared" si="191"/>
        <v>A</v>
      </c>
      <c r="J1173" s="273">
        <f t="shared" si="190"/>
        <v>5</v>
      </c>
      <c r="K1173" s="485" t="s">
        <v>61</v>
      </c>
      <c r="M1173" s="69" t="str">
        <f t="shared" si="184"/>
        <v>3.3.94.30.34</v>
      </c>
      <c r="N1173" s="69" t="str">
        <f t="shared" si="185"/>
        <v>33943034</v>
      </c>
      <c r="O1173" s="69" t="b">
        <f t="shared" si="186"/>
        <v>1</v>
      </c>
      <c r="P1173" s="186" t="str">
        <f t="shared" si="182"/>
        <v>33943034</v>
      </c>
      <c r="R1173" s="407" t="str">
        <f t="shared" si="187"/>
        <v>A</v>
      </c>
      <c r="S1173" s="49" t="b">
        <f t="shared" si="188"/>
        <v>1</v>
      </c>
      <c r="U1173" s="69" t="str">
        <f t="shared" si="189"/>
        <v>3.3.94.30.34 - SOBRESSALENTES, MÁQUINAS E MOTORES DE NAVIOS E EMBARCAÇÕES</v>
      </c>
    </row>
    <row r="1174" spans="1:21" s="49" customFormat="1" x14ac:dyDescent="0.25">
      <c r="A1174" s="157"/>
      <c r="B1174" s="136" t="s">
        <v>213</v>
      </c>
      <c r="C1174" s="94" t="s">
        <v>213</v>
      </c>
      <c r="D1174" s="94" t="s">
        <v>303</v>
      </c>
      <c r="E1174" s="94" t="s">
        <v>215</v>
      </c>
      <c r="F1174" s="94" t="s">
        <v>268</v>
      </c>
      <c r="G1174" s="350" t="str">
        <f t="shared" si="183"/>
        <v>3.3.94.30.35</v>
      </c>
      <c r="H1174" s="99" t="s">
        <v>27</v>
      </c>
      <c r="I1174" s="207" t="str">
        <f t="shared" si="191"/>
        <v>A</v>
      </c>
      <c r="J1174" s="273">
        <f t="shared" si="190"/>
        <v>5</v>
      </c>
      <c r="K1174" s="485" t="s">
        <v>61</v>
      </c>
      <c r="M1174" s="69" t="str">
        <f t="shared" si="184"/>
        <v>3.3.94.30.35</v>
      </c>
      <c r="N1174" s="69" t="str">
        <f t="shared" si="185"/>
        <v>33943035</v>
      </c>
      <c r="O1174" s="69" t="b">
        <f t="shared" si="186"/>
        <v>1</v>
      </c>
      <c r="P1174" s="186" t="str">
        <f t="shared" si="182"/>
        <v>33943035</v>
      </c>
      <c r="R1174" s="407" t="str">
        <f t="shared" si="187"/>
        <v>A</v>
      </c>
      <c r="S1174" s="49" t="b">
        <f t="shared" si="188"/>
        <v>1</v>
      </c>
      <c r="U1174" s="69" t="str">
        <f t="shared" si="189"/>
        <v>3.3.94.30.35 - MATERIAL LABORATORIAL</v>
      </c>
    </row>
    <row r="1175" spans="1:21" s="49" customFormat="1" x14ac:dyDescent="0.25">
      <c r="A1175" s="157"/>
      <c r="B1175" s="136" t="s">
        <v>213</v>
      </c>
      <c r="C1175" s="94" t="s">
        <v>213</v>
      </c>
      <c r="D1175" s="94" t="s">
        <v>303</v>
      </c>
      <c r="E1175" s="94" t="s">
        <v>215</v>
      </c>
      <c r="F1175" s="94" t="s">
        <v>250</v>
      </c>
      <c r="G1175" s="350" t="str">
        <f t="shared" si="183"/>
        <v>3.3.94.30.36</v>
      </c>
      <c r="H1175" s="99" t="s">
        <v>28</v>
      </c>
      <c r="I1175" s="207" t="str">
        <f t="shared" si="191"/>
        <v>A</v>
      </c>
      <c r="J1175" s="273">
        <f t="shared" si="190"/>
        <v>5</v>
      </c>
      <c r="K1175" s="485" t="s">
        <v>61</v>
      </c>
      <c r="M1175" s="69" t="str">
        <f t="shared" si="184"/>
        <v>3.3.94.30.36</v>
      </c>
      <c r="N1175" s="69" t="str">
        <f t="shared" si="185"/>
        <v>33943036</v>
      </c>
      <c r="O1175" s="69" t="b">
        <f t="shared" si="186"/>
        <v>1</v>
      </c>
      <c r="P1175" s="186" t="str">
        <f t="shared" si="182"/>
        <v>33943036</v>
      </c>
      <c r="R1175" s="407" t="str">
        <f t="shared" si="187"/>
        <v>A</v>
      </c>
      <c r="S1175" s="49" t="b">
        <f t="shared" si="188"/>
        <v>1</v>
      </c>
      <c r="U1175" s="69" t="str">
        <f t="shared" si="189"/>
        <v>3.3.94.30.36 - MATERIAL HOSPITALAR</v>
      </c>
    </row>
    <row r="1176" spans="1:21" s="49" customFormat="1" x14ac:dyDescent="0.25">
      <c r="A1176" s="157"/>
      <c r="B1176" s="136" t="s">
        <v>213</v>
      </c>
      <c r="C1176" s="94" t="s">
        <v>213</v>
      </c>
      <c r="D1176" s="94" t="s">
        <v>303</v>
      </c>
      <c r="E1176" s="94" t="s">
        <v>215</v>
      </c>
      <c r="F1176" s="94" t="s">
        <v>240</v>
      </c>
      <c r="G1176" s="350" t="str">
        <f t="shared" si="183"/>
        <v>3.3.94.30.37</v>
      </c>
      <c r="H1176" s="99" t="s">
        <v>380</v>
      </c>
      <c r="I1176" s="207" t="str">
        <f t="shared" si="191"/>
        <v>A</v>
      </c>
      <c r="J1176" s="273">
        <f t="shared" si="190"/>
        <v>5</v>
      </c>
      <c r="K1176" s="485" t="s">
        <v>61</v>
      </c>
      <c r="M1176" s="69" t="str">
        <f t="shared" si="184"/>
        <v>3.3.94.30.37</v>
      </c>
      <c r="N1176" s="69" t="str">
        <f t="shared" si="185"/>
        <v>33943037</v>
      </c>
      <c r="O1176" s="69" t="b">
        <f t="shared" si="186"/>
        <v>1</v>
      </c>
      <c r="P1176" s="186" t="str">
        <f t="shared" si="182"/>
        <v>33943037</v>
      </c>
      <c r="R1176" s="407" t="str">
        <f t="shared" si="187"/>
        <v>A</v>
      </c>
      <c r="S1176" s="49" t="b">
        <f t="shared" si="188"/>
        <v>1</v>
      </c>
      <c r="U1176" s="69" t="str">
        <f t="shared" si="189"/>
        <v>3.3.94.30.37 - SOBRESSALENTES DE ARMAMENTO</v>
      </c>
    </row>
    <row r="1177" spans="1:21" s="49" customFormat="1" x14ac:dyDescent="0.25">
      <c r="A1177" s="157"/>
      <c r="B1177" s="136" t="s">
        <v>213</v>
      </c>
      <c r="C1177" s="94" t="s">
        <v>213</v>
      </c>
      <c r="D1177" s="94" t="s">
        <v>303</v>
      </c>
      <c r="E1177" s="94" t="s">
        <v>215</v>
      </c>
      <c r="F1177" s="94" t="s">
        <v>232</v>
      </c>
      <c r="G1177" s="350" t="str">
        <f t="shared" si="183"/>
        <v>3.3.94.30.38</v>
      </c>
      <c r="H1177" s="99" t="s">
        <v>381</v>
      </c>
      <c r="I1177" s="207" t="str">
        <f t="shared" si="191"/>
        <v>A</v>
      </c>
      <c r="J1177" s="273">
        <f t="shared" si="190"/>
        <v>5</v>
      </c>
      <c r="K1177" s="485" t="s">
        <v>61</v>
      </c>
      <c r="M1177" s="69" t="str">
        <f t="shared" si="184"/>
        <v>3.3.94.30.38</v>
      </c>
      <c r="N1177" s="69" t="str">
        <f t="shared" si="185"/>
        <v>33943038</v>
      </c>
      <c r="O1177" s="69" t="b">
        <f t="shared" si="186"/>
        <v>1</v>
      </c>
      <c r="P1177" s="186" t="str">
        <f t="shared" si="182"/>
        <v>33943038</v>
      </c>
      <c r="R1177" s="407" t="str">
        <f t="shared" si="187"/>
        <v>A</v>
      </c>
      <c r="S1177" s="49" t="b">
        <f t="shared" si="188"/>
        <v>1</v>
      </c>
      <c r="U1177" s="69" t="str">
        <f t="shared" si="189"/>
        <v>3.3.94.30.38 - SUPRIMENTO DE PROTEÇÃO AO VOO</v>
      </c>
    </row>
    <row r="1178" spans="1:21" s="49" customFormat="1" x14ac:dyDescent="0.25">
      <c r="A1178" s="157"/>
      <c r="B1178" s="136" t="s">
        <v>213</v>
      </c>
      <c r="C1178" s="94" t="s">
        <v>213</v>
      </c>
      <c r="D1178" s="94" t="s">
        <v>303</v>
      </c>
      <c r="E1178" s="94" t="s">
        <v>215</v>
      </c>
      <c r="F1178" s="94" t="s">
        <v>262</v>
      </c>
      <c r="G1178" s="350" t="str">
        <f t="shared" si="183"/>
        <v>3.3.94.30.39</v>
      </c>
      <c r="H1178" s="99" t="s">
        <v>157</v>
      </c>
      <c r="I1178" s="207" t="str">
        <f t="shared" si="191"/>
        <v>A</v>
      </c>
      <c r="J1178" s="273">
        <f t="shared" si="190"/>
        <v>5</v>
      </c>
      <c r="K1178" s="485" t="s">
        <v>61</v>
      </c>
      <c r="M1178" s="69" t="str">
        <f t="shared" si="184"/>
        <v>3.3.94.30.39</v>
      </c>
      <c r="N1178" s="69" t="str">
        <f t="shared" si="185"/>
        <v>33943039</v>
      </c>
      <c r="O1178" s="69" t="b">
        <f t="shared" si="186"/>
        <v>1</v>
      </c>
      <c r="P1178" s="186" t="str">
        <f t="shared" si="182"/>
        <v>33943039</v>
      </c>
      <c r="R1178" s="407" t="str">
        <f t="shared" si="187"/>
        <v>A</v>
      </c>
      <c r="S1178" s="49" t="b">
        <f t="shared" si="188"/>
        <v>1</v>
      </c>
      <c r="U1178" s="69" t="str">
        <f t="shared" si="189"/>
        <v>3.3.94.30.39 - MATERIAL PARA MANUTENÇÃO DE VEÍCULOS</v>
      </c>
    </row>
    <row r="1179" spans="1:21" s="49" customFormat="1" x14ac:dyDescent="0.25">
      <c r="A1179" s="157"/>
      <c r="B1179" s="136" t="s">
        <v>213</v>
      </c>
      <c r="C1179" s="94" t="s">
        <v>213</v>
      </c>
      <c r="D1179" s="94" t="s">
        <v>303</v>
      </c>
      <c r="E1179" s="94" t="s">
        <v>215</v>
      </c>
      <c r="F1179" s="94" t="s">
        <v>231</v>
      </c>
      <c r="G1179" s="350" t="str">
        <f t="shared" si="183"/>
        <v>3.3.94.30.40</v>
      </c>
      <c r="H1179" s="99" t="s">
        <v>382</v>
      </c>
      <c r="I1179" s="207" t="str">
        <f t="shared" si="191"/>
        <v>A</v>
      </c>
      <c r="J1179" s="273">
        <f t="shared" si="190"/>
        <v>5</v>
      </c>
      <c r="K1179" s="485" t="s">
        <v>61</v>
      </c>
      <c r="M1179" s="69" t="str">
        <f t="shared" si="184"/>
        <v>3.3.94.30.40</v>
      </c>
      <c r="N1179" s="69" t="str">
        <f t="shared" si="185"/>
        <v>33943040</v>
      </c>
      <c r="O1179" s="69" t="b">
        <f t="shared" si="186"/>
        <v>1</v>
      </c>
      <c r="P1179" s="186" t="str">
        <f t="shared" si="182"/>
        <v>33943040</v>
      </c>
      <c r="R1179" s="407" t="str">
        <f t="shared" si="187"/>
        <v>A</v>
      </c>
      <c r="S1179" s="49" t="b">
        <f t="shared" si="188"/>
        <v>1</v>
      </c>
      <c r="U1179" s="69" t="str">
        <f t="shared" si="189"/>
        <v>3.3.94.30.40 - MATERIAL BIOLÓGICO</v>
      </c>
    </row>
    <row r="1180" spans="1:21" s="49" customFormat="1" x14ac:dyDescent="0.25">
      <c r="A1180" s="157"/>
      <c r="B1180" s="136" t="s">
        <v>213</v>
      </c>
      <c r="C1180" s="94" t="s">
        <v>213</v>
      </c>
      <c r="D1180" s="94" t="s">
        <v>303</v>
      </c>
      <c r="E1180" s="94" t="s">
        <v>215</v>
      </c>
      <c r="F1180" s="94" t="s">
        <v>241</v>
      </c>
      <c r="G1180" s="350" t="str">
        <f t="shared" si="183"/>
        <v>3.3.94.30.41</v>
      </c>
      <c r="H1180" s="99" t="s">
        <v>383</v>
      </c>
      <c r="I1180" s="207" t="str">
        <f t="shared" si="191"/>
        <v>A</v>
      </c>
      <c r="J1180" s="273">
        <f t="shared" si="190"/>
        <v>5</v>
      </c>
      <c r="K1180" s="485" t="s">
        <v>61</v>
      </c>
      <c r="M1180" s="69" t="str">
        <f t="shared" si="184"/>
        <v>3.3.94.30.41</v>
      </c>
      <c r="N1180" s="69" t="str">
        <f t="shared" si="185"/>
        <v>33943041</v>
      </c>
      <c r="O1180" s="69" t="b">
        <f t="shared" si="186"/>
        <v>1</v>
      </c>
      <c r="P1180" s="186" t="str">
        <f t="shared" si="182"/>
        <v>33943041</v>
      </c>
      <c r="R1180" s="407" t="str">
        <f t="shared" si="187"/>
        <v>A</v>
      </c>
      <c r="S1180" s="49" t="b">
        <f t="shared" si="188"/>
        <v>1</v>
      </c>
      <c r="U1180" s="69" t="str">
        <f t="shared" si="189"/>
        <v>3.3.94.30.41 - MATERIAL PARA UTILIZAÇÃO EM GRÁFICA</v>
      </c>
    </row>
    <row r="1181" spans="1:21" s="49" customFormat="1" x14ac:dyDescent="0.25">
      <c r="A1181" s="157"/>
      <c r="B1181" s="136" t="s">
        <v>213</v>
      </c>
      <c r="C1181" s="94" t="s">
        <v>213</v>
      </c>
      <c r="D1181" s="94" t="s">
        <v>303</v>
      </c>
      <c r="E1181" s="94" t="s">
        <v>215</v>
      </c>
      <c r="F1181" s="94" t="s">
        <v>242</v>
      </c>
      <c r="G1181" s="350" t="str">
        <f t="shared" si="183"/>
        <v>3.3.94.30.42</v>
      </c>
      <c r="H1181" s="99" t="s">
        <v>384</v>
      </c>
      <c r="I1181" s="207" t="str">
        <f t="shared" si="191"/>
        <v>A</v>
      </c>
      <c r="J1181" s="273">
        <f t="shared" si="190"/>
        <v>5</v>
      </c>
      <c r="K1181" s="485" t="s">
        <v>61</v>
      </c>
      <c r="M1181" s="69" t="str">
        <f t="shared" si="184"/>
        <v>3.3.94.30.42</v>
      </c>
      <c r="N1181" s="69" t="str">
        <f t="shared" si="185"/>
        <v>33943042</v>
      </c>
      <c r="O1181" s="69" t="b">
        <f t="shared" si="186"/>
        <v>1</v>
      </c>
      <c r="P1181" s="186" t="str">
        <f t="shared" si="182"/>
        <v>33943042</v>
      </c>
      <c r="R1181" s="407" t="str">
        <f t="shared" si="187"/>
        <v>A</v>
      </c>
      <c r="S1181" s="49" t="b">
        <f t="shared" si="188"/>
        <v>1</v>
      </c>
      <c r="U1181" s="69" t="str">
        <f t="shared" si="189"/>
        <v>3.3.94.30.42 - FERRAMENTAS</v>
      </c>
    </row>
    <row r="1182" spans="1:21" s="49" customFormat="1" x14ac:dyDescent="0.25">
      <c r="A1182" s="157"/>
      <c r="B1182" s="136" t="s">
        <v>213</v>
      </c>
      <c r="C1182" s="94" t="s">
        <v>213</v>
      </c>
      <c r="D1182" s="94" t="s">
        <v>303</v>
      </c>
      <c r="E1182" s="94" t="s">
        <v>215</v>
      </c>
      <c r="F1182" s="94" t="s">
        <v>243</v>
      </c>
      <c r="G1182" s="350" t="str">
        <f t="shared" si="183"/>
        <v>3.3.94.30.43</v>
      </c>
      <c r="H1182" s="99" t="s">
        <v>385</v>
      </c>
      <c r="I1182" s="207" t="str">
        <f t="shared" si="191"/>
        <v>A</v>
      </c>
      <c r="J1182" s="273">
        <f t="shared" si="190"/>
        <v>5</v>
      </c>
      <c r="K1182" s="485" t="s">
        <v>61</v>
      </c>
      <c r="M1182" s="69" t="str">
        <f t="shared" si="184"/>
        <v>3.3.94.30.43</v>
      </c>
      <c r="N1182" s="69" t="str">
        <f t="shared" si="185"/>
        <v>33943043</v>
      </c>
      <c r="O1182" s="69" t="b">
        <f t="shared" si="186"/>
        <v>1</v>
      </c>
      <c r="P1182" s="186" t="str">
        <f t="shared" si="182"/>
        <v>33943043</v>
      </c>
      <c r="R1182" s="407" t="str">
        <f t="shared" si="187"/>
        <v>A</v>
      </c>
      <c r="S1182" s="49" t="b">
        <f t="shared" si="188"/>
        <v>1</v>
      </c>
      <c r="U1182" s="69" t="str">
        <f t="shared" si="189"/>
        <v>3.3.94.30.43 - MATERIAL PARA REABILITAÇÃO PROFISSIONAL</v>
      </c>
    </row>
    <row r="1183" spans="1:21" s="49" customFormat="1" x14ac:dyDescent="0.25">
      <c r="A1183" s="157"/>
      <c r="B1183" s="136" t="s">
        <v>213</v>
      </c>
      <c r="C1183" s="94" t="s">
        <v>213</v>
      </c>
      <c r="D1183" s="94" t="s">
        <v>303</v>
      </c>
      <c r="E1183" s="94" t="s">
        <v>215</v>
      </c>
      <c r="F1183" s="94" t="s">
        <v>244</v>
      </c>
      <c r="G1183" s="350" t="str">
        <f t="shared" si="183"/>
        <v>3.3.94.30.44</v>
      </c>
      <c r="H1183" s="99" t="s">
        <v>386</v>
      </c>
      <c r="I1183" s="207" t="str">
        <f t="shared" si="191"/>
        <v>A</v>
      </c>
      <c r="J1183" s="273">
        <f t="shared" si="190"/>
        <v>5</v>
      </c>
      <c r="K1183" s="485" t="s">
        <v>61</v>
      </c>
      <c r="M1183" s="69" t="str">
        <f t="shared" si="184"/>
        <v>3.3.94.30.44</v>
      </c>
      <c r="N1183" s="69" t="str">
        <f t="shared" si="185"/>
        <v>33943044</v>
      </c>
      <c r="O1183" s="69" t="b">
        <f t="shared" si="186"/>
        <v>1</v>
      </c>
      <c r="P1183" s="186" t="str">
        <f t="shared" si="182"/>
        <v>33943044</v>
      </c>
      <c r="R1183" s="407" t="str">
        <f t="shared" si="187"/>
        <v>A</v>
      </c>
      <c r="S1183" s="49" t="b">
        <f t="shared" si="188"/>
        <v>1</v>
      </c>
      <c r="U1183" s="69" t="str">
        <f t="shared" si="189"/>
        <v>3.3.94.30.44 - MATERIAL DE SINALIZAÇÃO VISUAL E AFINS</v>
      </c>
    </row>
    <row r="1184" spans="1:21" s="49" customFormat="1" x14ac:dyDescent="0.25">
      <c r="A1184" s="157"/>
      <c r="B1184" s="136" t="s">
        <v>213</v>
      </c>
      <c r="C1184" s="94" t="s">
        <v>213</v>
      </c>
      <c r="D1184" s="94" t="s">
        <v>303</v>
      </c>
      <c r="E1184" s="94" t="s">
        <v>215</v>
      </c>
      <c r="F1184" s="94" t="s">
        <v>245</v>
      </c>
      <c r="G1184" s="350" t="str">
        <f t="shared" si="183"/>
        <v>3.3.94.30.45</v>
      </c>
      <c r="H1184" s="99" t="s">
        <v>387</v>
      </c>
      <c r="I1184" s="207" t="str">
        <f t="shared" si="191"/>
        <v>A</v>
      </c>
      <c r="J1184" s="273">
        <f t="shared" si="190"/>
        <v>5</v>
      </c>
      <c r="K1184" s="485" t="s">
        <v>61</v>
      </c>
      <c r="M1184" s="69" t="str">
        <f t="shared" si="184"/>
        <v>3.3.94.30.45</v>
      </c>
      <c r="N1184" s="69" t="str">
        <f t="shared" si="185"/>
        <v>33943045</v>
      </c>
      <c r="O1184" s="69" t="b">
        <f t="shared" si="186"/>
        <v>1</v>
      </c>
      <c r="P1184" s="186" t="str">
        <f t="shared" si="182"/>
        <v>33943045</v>
      </c>
      <c r="R1184" s="407" t="str">
        <f t="shared" si="187"/>
        <v>A</v>
      </c>
      <c r="S1184" s="49" t="b">
        <f t="shared" si="188"/>
        <v>1</v>
      </c>
      <c r="U1184" s="69" t="str">
        <f t="shared" si="189"/>
        <v>3.3.94.30.45 - MATERIAL TÉCNICO PARA SELEÇÃO E TREINAMENTO</v>
      </c>
    </row>
    <row r="1185" spans="1:21" s="49" customFormat="1" x14ac:dyDescent="0.25">
      <c r="A1185" s="157"/>
      <c r="B1185" s="136" t="s">
        <v>213</v>
      </c>
      <c r="C1185" s="94" t="s">
        <v>213</v>
      </c>
      <c r="D1185" s="94" t="s">
        <v>303</v>
      </c>
      <c r="E1185" s="94" t="s">
        <v>215</v>
      </c>
      <c r="F1185" s="94" t="s">
        <v>246</v>
      </c>
      <c r="G1185" s="350" t="str">
        <f t="shared" si="183"/>
        <v>3.3.94.30.46</v>
      </c>
      <c r="H1185" s="99" t="s">
        <v>388</v>
      </c>
      <c r="I1185" s="207" t="str">
        <f t="shared" si="191"/>
        <v>A</v>
      </c>
      <c r="J1185" s="273">
        <f t="shared" si="190"/>
        <v>5</v>
      </c>
      <c r="K1185" s="485" t="s">
        <v>61</v>
      </c>
      <c r="M1185" s="69" t="str">
        <f t="shared" si="184"/>
        <v>3.3.94.30.46</v>
      </c>
      <c r="N1185" s="69" t="str">
        <f t="shared" si="185"/>
        <v>33943046</v>
      </c>
      <c r="O1185" s="69" t="b">
        <f t="shared" si="186"/>
        <v>1</v>
      </c>
      <c r="P1185" s="186" t="str">
        <f t="shared" si="182"/>
        <v>33943046</v>
      </c>
      <c r="R1185" s="407" t="str">
        <f t="shared" si="187"/>
        <v>A</v>
      </c>
      <c r="S1185" s="49" t="b">
        <f t="shared" si="188"/>
        <v>1</v>
      </c>
      <c r="U1185" s="69" t="str">
        <f t="shared" si="189"/>
        <v>3.3.94.30.46 - MATERIAL BIBLIOGRÁFICO NÃO IMOBILIZÁVEL</v>
      </c>
    </row>
    <row r="1186" spans="1:21" s="49" customFormat="1" x14ac:dyDescent="0.25">
      <c r="A1186" s="157"/>
      <c r="B1186" s="136" t="s">
        <v>213</v>
      </c>
      <c r="C1186" s="94" t="s">
        <v>213</v>
      </c>
      <c r="D1186" s="94" t="s">
        <v>303</v>
      </c>
      <c r="E1186" s="94" t="s">
        <v>215</v>
      </c>
      <c r="F1186" s="94" t="s">
        <v>247</v>
      </c>
      <c r="G1186" s="350" t="str">
        <f t="shared" si="183"/>
        <v>3.3.94.30.47</v>
      </c>
      <c r="H1186" s="99" t="s">
        <v>389</v>
      </c>
      <c r="I1186" s="207" t="str">
        <f t="shared" si="191"/>
        <v>A</v>
      </c>
      <c r="J1186" s="273">
        <f t="shared" si="190"/>
        <v>5</v>
      </c>
      <c r="K1186" s="485" t="s">
        <v>61</v>
      </c>
      <c r="M1186" s="69" t="str">
        <f t="shared" si="184"/>
        <v>3.3.94.30.47</v>
      </c>
      <c r="N1186" s="69" t="str">
        <f t="shared" si="185"/>
        <v>33943047</v>
      </c>
      <c r="O1186" s="69" t="b">
        <f t="shared" si="186"/>
        <v>1</v>
      </c>
      <c r="P1186" s="186" t="str">
        <f t="shared" si="182"/>
        <v>33943047</v>
      </c>
      <c r="R1186" s="407" t="str">
        <f t="shared" si="187"/>
        <v>A</v>
      </c>
      <c r="S1186" s="49" t="b">
        <f t="shared" si="188"/>
        <v>1</v>
      </c>
      <c r="U1186" s="69" t="str">
        <f t="shared" si="189"/>
        <v>3.3.94.30.47 - AQUISIÇÃO DE SOFTWARES DE BASE</v>
      </c>
    </row>
    <row r="1187" spans="1:21" s="49" customFormat="1" x14ac:dyDescent="0.25">
      <c r="A1187" s="157"/>
      <c r="B1187" s="136" t="s">
        <v>213</v>
      </c>
      <c r="C1187" s="94" t="s">
        <v>213</v>
      </c>
      <c r="D1187" s="94" t="s">
        <v>303</v>
      </c>
      <c r="E1187" s="94" t="s">
        <v>215</v>
      </c>
      <c r="F1187" s="94" t="s">
        <v>248</v>
      </c>
      <c r="G1187" s="350" t="str">
        <f t="shared" si="183"/>
        <v>3.3.94.30.48</v>
      </c>
      <c r="H1187" s="99" t="s">
        <v>390</v>
      </c>
      <c r="I1187" s="207" t="str">
        <f t="shared" si="191"/>
        <v>A</v>
      </c>
      <c r="J1187" s="273">
        <f t="shared" si="190"/>
        <v>5</v>
      </c>
      <c r="K1187" s="485" t="s">
        <v>61</v>
      </c>
      <c r="M1187" s="69" t="str">
        <f t="shared" si="184"/>
        <v>3.3.94.30.48</v>
      </c>
      <c r="N1187" s="69" t="str">
        <f t="shared" si="185"/>
        <v>33943048</v>
      </c>
      <c r="O1187" s="69" t="b">
        <f t="shared" si="186"/>
        <v>1</v>
      </c>
      <c r="P1187" s="186" t="str">
        <f t="shared" si="182"/>
        <v>33943048</v>
      </c>
      <c r="R1187" s="407" t="str">
        <f t="shared" si="187"/>
        <v>A</v>
      </c>
      <c r="S1187" s="49" t="b">
        <f t="shared" si="188"/>
        <v>1</v>
      </c>
      <c r="U1187" s="69" t="str">
        <f t="shared" si="189"/>
        <v>3.3.94.30.48 - BENS MÓVEIS NÃO ATIVÁVEIS</v>
      </c>
    </row>
    <row r="1188" spans="1:21" s="49" customFormat="1" x14ac:dyDescent="0.25">
      <c r="A1188" s="157"/>
      <c r="B1188" s="136" t="s">
        <v>213</v>
      </c>
      <c r="C1188" s="94" t="s">
        <v>213</v>
      </c>
      <c r="D1188" s="94" t="s">
        <v>303</v>
      </c>
      <c r="E1188" s="94" t="s">
        <v>215</v>
      </c>
      <c r="F1188" s="94" t="s">
        <v>249</v>
      </c>
      <c r="G1188" s="350" t="str">
        <f t="shared" si="183"/>
        <v>3.3.94.30.49</v>
      </c>
      <c r="H1188" s="99" t="s">
        <v>391</v>
      </c>
      <c r="I1188" s="207" t="str">
        <f t="shared" si="191"/>
        <v>A</v>
      </c>
      <c r="J1188" s="273">
        <f t="shared" si="190"/>
        <v>5</v>
      </c>
      <c r="K1188" s="485" t="s">
        <v>61</v>
      </c>
      <c r="M1188" s="69" t="str">
        <f t="shared" si="184"/>
        <v>3.3.94.30.49</v>
      </c>
      <c r="N1188" s="69" t="str">
        <f t="shared" si="185"/>
        <v>33943049</v>
      </c>
      <c r="O1188" s="69" t="b">
        <f t="shared" si="186"/>
        <v>1</v>
      </c>
      <c r="P1188" s="186" t="str">
        <f t="shared" si="182"/>
        <v>33943049</v>
      </c>
      <c r="R1188" s="407" t="str">
        <f t="shared" si="187"/>
        <v>A</v>
      </c>
      <c r="S1188" s="49" t="b">
        <f t="shared" si="188"/>
        <v>1</v>
      </c>
      <c r="U1188" s="69" t="str">
        <f t="shared" si="189"/>
        <v>3.3.94.30.49 - BILHETES DE PASSAGEM</v>
      </c>
    </row>
    <row r="1189" spans="1:21" s="49" customFormat="1" x14ac:dyDescent="0.25">
      <c r="A1189" s="157"/>
      <c r="B1189" s="136" t="s">
        <v>213</v>
      </c>
      <c r="C1189" s="94" t="s">
        <v>213</v>
      </c>
      <c r="D1189" s="94" t="s">
        <v>303</v>
      </c>
      <c r="E1189" s="94" t="s">
        <v>215</v>
      </c>
      <c r="F1189" s="94" t="s">
        <v>235</v>
      </c>
      <c r="G1189" s="350" t="str">
        <f t="shared" si="183"/>
        <v>3.3.94.30.50</v>
      </c>
      <c r="H1189" s="99" t="s">
        <v>392</v>
      </c>
      <c r="I1189" s="207" t="str">
        <f t="shared" si="191"/>
        <v>A</v>
      </c>
      <c r="J1189" s="273">
        <f t="shared" si="190"/>
        <v>5</v>
      </c>
      <c r="K1189" s="485" t="s">
        <v>61</v>
      </c>
      <c r="M1189" s="69" t="str">
        <f t="shared" si="184"/>
        <v>3.3.94.30.50</v>
      </c>
      <c r="N1189" s="69" t="str">
        <f t="shared" si="185"/>
        <v>33943050</v>
      </c>
      <c r="O1189" s="69" t="b">
        <f t="shared" si="186"/>
        <v>1</v>
      </c>
      <c r="P1189" s="186" t="str">
        <f t="shared" si="182"/>
        <v>33943050</v>
      </c>
      <c r="R1189" s="407" t="str">
        <f t="shared" si="187"/>
        <v>A</v>
      </c>
      <c r="S1189" s="49" t="b">
        <f t="shared" si="188"/>
        <v>1</v>
      </c>
      <c r="U1189" s="69" t="str">
        <f t="shared" si="189"/>
        <v>3.3.94.30.50 - BANDEIRAS, FLÂMULAS E INSÍGNIAS</v>
      </c>
    </row>
    <row r="1190" spans="1:21" s="49" customFormat="1" x14ac:dyDescent="0.25">
      <c r="A1190" s="157"/>
      <c r="B1190" s="136" t="s">
        <v>213</v>
      </c>
      <c r="C1190" s="94" t="s">
        <v>213</v>
      </c>
      <c r="D1190" s="94" t="s">
        <v>303</v>
      </c>
      <c r="E1190" s="94" t="s">
        <v>215</v>
      </c>
      <c r="F1190" s="94" t="s">
        <v>269</v>
      </c>
      <c r="G1190" s="350" t="str">
        <f t="shared" si="183"/>
        <v>3.3.94.30.60</v>
      </c>
      <c r="H1190" s="99" t="s">
        <v>158</v>
      </c>
      <c r="I1190" s="207" t="str">
        <f t="shared" si="191"/>
        <v>A</v>
      </c>
      <c r="J1190" s="273">
        <f t="shared" si="190"/>
        <v>5</v>
      </c>
      <c r="K1190" s="485" t="s">
        <v>61</v>
      </c>
      <c r="M1190" s="69" t="str">
        <f t="shared" si="184"/>
        <v>3.3.94.30.60</v>
      </c>
      <c r="N1190" s="69" t="str">
        <f t="shared" si="185"/>
        <v>33943060</v>
      </c>
      <c r="O1190" s="69" t="b">
        <f t="shared" si="186"/>
        <v>1</v>
      </c>
      <c r="P1190" s="186" t="str">
        <f t="shared" si="182"/>
        <v>33943060</v>
      </c>
      <c r="R1190" s="407" t="str">
        <f t="shared" si="187"/>
        <v>A</v>
      </c>
      <c r="S1190" s="49" t="b">
        <f t="shared" si="188"/>
        <v>1</v>
      </c>
      <c r="U1190" s="69" t="str">
        <f t="shared" si="189"/>
        <v>3.3.94.30.60 - MATERIAL DIDÁTICO</v>
      </c>
    </row>
    <row r="1191" spans="1:21" s="49" customFormat="1" x14ac:dyDescent="0.25">
      <c r="A1191" s="157"/>
      <c r="B1191" s="136" t="s">
        <v>213</v>
      </c>
      <c r="C1191" s="94" t="s">
        <v>213</v>
      </c>
      <c r="D1191" s="94" t="s">
        <v>303</v>
      </c>
      <c r="E1191" s="94" t="s">
        <v>215</v>
      </c>
      <c r="F1191" s="94" t="s">
        <v>270</v>
      </c>
      <c r="G1191" s="350" t="str">
        <f t="shared" si="183"/>
        <v>3.3.94.30.99</v>
      </c>
      <c r="H1191" s="99" t="s">
        <v>29</v>
      </c>
      <c r="I1191" s="207" t="str">
        <f t="shared" si="191"/>
        <v>A</v>
      </c>
      <c r="J1191" s="273">
        <f t="shared" si="190"/>
        <v>5</v>
      </c>
      <c r="K1191" s="485" t="s">
        <v>61</v>
      </c>
      <c r="M1191" s="69" t="str">
        <f t="shared" si="184"/>
        <v>3.3.94.30.99</v>
      </c>
      <c r="N1191" s="69" t="str">
        <f t="shared" si="185"/>
        <v>33943099</v>
      </c>
      <c r="O1191" s="69" t="b">
        <f t="shared" si="186"/>
        <v>1</v>
      </c>
      <c r="P1191" s="186" t="str">
        <f t="shared" si="182"/>
        <v>33943099</v>
      </c>
      <c r="R1191" s="407" t="str">
        <f t="shared" si="187"/>
        <v>A</v>
      </c>
      <c r="S1191" s="49" t="b">
        <f t="shared" si="188"/>
        <v>1</v>
      </c>
      <c r="U1191" s="69" t="str">
        <f t="shared" si="189"/>
        <v>3.3.94.30.99 - OUTROS MATERIAIS DE CONSUMO</v>
      </c>
    </row>
    <row r="1192" spans="1:21" x14ac:dyDescent="0.25">
      <c r="B1192" s="399" t="s">
        <v>213</v>
      </c>
      <c r="C1192" s="334" t="s">
        <v>213</v>
      </c>
      <c r="D1192" s="334" t="s">
        <v>303</v>
      </c>
      <c r="E1192" s="334" t="s">
        <v>233</v>
      </c>
      <c r="F1192" s="334" t="s">
        <v>264</v>
      </c>
      <c r="G1192" s="373" t="str">
        <f t="shared" si="183"/>
        <v>3.3.94.32.00</v>
      </c>
      <c r="H1192" s="156" t="s">
        <v>339</v>
      </c>
      <c r="I1192" s="233" t="str">
        <f t="shared" si="191"/>
        <v>S</v>
      </c>
      <c r="J1192" s="299">
        <f t="shared" si="190"/>
        <v>4</v>
      </c>
      <c r="K1192" s="469" t="s">
        <v>60</v>
      </c>
      <c r="M1192" s="69" t="str">
        <f t="shared" si="184"/>
        <v>3.3.94.32.00</v>
      </c>
      <c r="N1192" s="69" t="str">
        <f t="shared" si="185"/>
        <v>33943200</v>
      </c>
      <c r="O1192" s="69" t="b">
        <f t="shared" si="186"/>
        <v>1</v>
      </c>
      <c r="P1192" s="186" t="str">
        <f t="shared" si="182"/>
        <v>33943200</v>
      </c>
      <c r="R1192" s="407" t="str">
        <f t="shared" si="187"/>
        <v>S</v>
      </c>
      <c r="S1192" s="2" t="b">
        <f t="shared" si="188"/>
        <v>1</v>
      </c>
      <c r="U1192" s="69" t="str">
        <f t="shared" si="189"/>
        <v>3.3.94.32.00 - MATERIAL, BEM OU SERVIÇO PARA DISTRIBUIÇÃO GRATUITA</v>
      </c>
    </row>
    <row r="1193" spans="1:21" s="69" customFormat="1" x14ac:dyDescent="0.25">
      <c r="A1193" s="157"/>
      <c r="B1193" s="136" t="s">
        <v>213</v>
      </c>
      <c r="C1193" s="94" t="s">
        <v>213</v>
      </c>
      <c r="D1193" s="94" t="s">
        <v>303</v>
      </c>
      <c r="E1193" s="94" t="s">
        <v>233</v>
      </c>
      <c r="F1193" s="94" t="s">
        <v>216</v>
      </c>
      <c r="G1193" s="347" t="str">
        <f t="shared" si="183"/>
        <v>3.3.94.32.02</v>
      </c>
      <c r="H1193" s="61" t="s">
        <v>159</v>
      </c>
      <c r="I1193" s="202" t="str">
        <f t="shared" si="191"/>
        <v>A</v>
      </c>
      <c r="J1193" s="269">
        <f t="shared" si="190"/>
        <v>5</v>
      </c>
      <c r="K1193" s="470" t="s">
        <v>61</v>
      </c>
      <c r="M1193" s="69" t="str">
        <f t="shared" si="184"/>
        <v>3.3.94.32.02</v>
      </c>
      <c r="N1193" s="69" t="str">
        <f t="shared" si="185"/>
        <v>33943202</v>
      </c>
      <c r="O1193" s="69" t="b">
        <f t="shared" si="186"/>
        <v>1</v>
      </c>
      <c r="P1193" s="186" t="str">
        <f t="shared" si="182"/>
        <v>33943202</v>
      </c>
      <c r="R1193" s="407" t="str">
        <f t="shared" si="187"/>
        <v>A</v>
      </c>
      <c r="S1193" s="69" t="b">
        <f t="shared" si="188"/>
        <v>1</v>
      </c>
      <c r="U1193" s="69" t="str">
        <f t="shared" si="189"/>
        <v>3.3.94.32.02 - MEDICAMENTOS PARA USO DOMICILIAR</v>
      </c>
    </row>
    <row r="1194" spans="1:21" s="69" customFormat="1" x14ac:dyDescent="0.25">
      <c r="A1194" s="157"/>
      <c r="B1194" s="136" t="s">
        <v>213</v>
      </c>
      <c r="C1194" s="94" t="s">
        <v>213</v>
      </c>
      <c r="D1194" s="94" t="s">
        <v>303</v>
      </c>
      <c r="E1194" s="94" t="s">
        <v>233</v>
      </c>
      <c r="F1194" s="94" t="s">
        <v>270</v>
      </c>
      <c r="G1194" s="347" t="str">
        <f t="shared" si="183"/>
        <v>3.3.94.32.99</v>
      </c>
      <c r="H1194" s="61" t="s">
        <v>688</v>
      </c>
      <c r="I1194" s="202" t="str">
        <f t="shared" si="191"/>
        <v>A</v>
      </c>
      <c r="J1194" s="269">
        <f t="shared" si="190"/>
        <v>5</v>
      </c>
      <c r="K1194" s="470" t="s">
        <v>61</v>
      </c>
      <c r="M1194" s="69" t="str">
        <f t="shared" si="184"/>
        <v>3.3.94.32.99</v>
      </c>
      <c r="N1194" s="69" t="str">
        <f t="shared" si="185"/>
        <v>33943299</v>
      </c>
      <c r="O1194" s="69" t="b">
        <f t="shared" si="186"/>
        <v>1</v>
      </c>
      <c r="P1194" s="186" t="str">
        <f t="shared" si="182"/>
        <v>33943299</v>
      </c>
      <c r="R1194" s="407" t="str">
        <f t="shared" si="187"/>
        <v>A</v>
      </c>
      <c r="S1194" s="69" t="b">
        <f t="shared" si="188"/>
        <v>1</v>
      </c>
      <c r="U1194" s="69" t="str">
        <f t="shared" si="189"/>
        <v>3.3.94.32.99 - OUTROS MATERIAIS DE DISTRIBUIÇÃO GRATUITA</v>
      </c>
    </row>
    <row r="1195" spans="1:21" s="69" customFormat="1" x14ac:dyDescent="0.25">
      <c r="A1195" s="157"/>
      <c r="B1195" s="134">
        <v>3</v>
      </c>
      <c r="C1195" s="110" t="s">
        <v>213</v>
      </c>
      <c r="D1195" s="110" t="s">
        <v>303</v>
      </c>
      <c r="E1195" s="110" t="s">
        <v>234</v>
      </c>
      <c r="F1195" s="110" t="s">
        <v>264</v>
      </c>
      <c r="G1195" s="343" t="str">
        <f t="shared" si="183"/>
        <v>3.3.94.34.00</v>
      </c>
      <c r="H1195" s="119" t="s">
        <v>348</v>
      </c>
      <c r="I1195" s="234" t="str">
        <f t="shared" si="191"/>
        <v>A</v>
      </c>
      <c r="J1195" s="300">
        <f t="shared" si="190"/>
        <v>4</v>
      </c>
      <c r="K1195" s="486" t="s">
        <v>61</v>
      </c>
      <c r="M1195" s="69" t="str">
        <f t="shared" si="184"/>
        <v>3.3.94.34.00</v>
      </c>
      <c r="N1195" s="69" t="str">
        <f t="shared" si="185"/>
        <v>33943400</v>
      </c>
      <c r="O1195" s="69" t="b">
        <f t="shared" si="186"/>
        <v>1</v>
      </c>
      <c r="P1195" s="186" t="str">
        <f t="shared" si="182"/>
        <v>33943400</v>
      </c>
      <c r="R1195" s="407" t="str">
        <f t="shared" si="187"/>
        <v>A</v>
      </c>
      <c r="S1195" s="69" t="b">
        <f t="shared" si="188"/>
        <v>1</v>
      </c>
      <c r="U1195" s="69" t="str">
        <f t="shared" si="189"/>
        <v>3.3.94.34.00 - OUTRAS DESPESAS DE PESSOAL DECORRENTES DE CONTRATOS DE TERCEIRIZAÇÃO</v>
      </c>
    </row>
    <row r="1196" spans="1:21" s="69" customFormat="1" x14ac:dyDescent="0.25">
      <c r="A1196" s="157"/>
      <c r="B1196" s="134">
        <v>3</v>
      </c>
      <c r="C1196" s="110" t="s">
        <v>213</v>
      </c>
      <c r="D1196" s="110" t="s">
        <v>303</v>
      </c>
      <c r="E1196" s="110" t="s">
        <v>250</v>
      </c>
      <c r="F1196" s="110" t="s">
        <v>264</v>
      </c>
      <c r="G1196" s="343" t="str">
        <f t="shared" si="183"/>
        <v>3.3.94.36.00</v>
      </c>
      <c r="H1196" s="120" t="s">
        <v>133</v>
      </c>
      <c r="I1196" s="235" t="str">
        <f t="shared" si="191"/>
        <v>A</v>
      </c>
      <c r="J1196" s="301">
        <f t="shared" si="190"/>
        <v>4</v>
      </c>
      <c r="K1196" s="486" t="s">
        <v>61</v>
      </c>
      <c r="M1196" s="69" t="str">
        <f t="shared" si="184"/>
        <v>3.3.94.36.00</v>
      </c>
      <c r="N1196" s="69" t="str">
        <f t="shared" si="185"/>
        <v>33943600</v>
      </c>
      <c r="O1196" s="69" t="b">
        <f t="shared" si="186"/>
        <v>1</v>
      </c>
      <c r="P1196" s="186" t="str">
        <f t="shared" si="182"/>
        <v>33943600</v>
      </c>
      <c r="R1196" s="407" t="str">
        <f t="shared" si="187"/>
        <v>A</v>
      </c>
      <c r="S1196" s="69" t="b">
        <f t="shared" si="188"/>
        <v>1</v>
      </c>
      <c r="U1196" s="69" t="str">
        <f t="shared" si="189"/>
        <v>3.3.94.36.00 - OUTROS SERVIÇOS DE TERCEIROS - PESSOA FÍSICA</v>
      </c>
    </row>
    <row r="1197" spans="1:21" x14ac:dyDescent="0.25">
      <c r="B1197" s="395" t="s">
        <v>213</v>
      </c>
      <c r="C1197" s="331" t="s">
        <v>213</v>
      </c>
      <c r="D1197" s="331" t="s">
        <v>303</v>
      </c>
      <c r="E1197" s="331" t="s">
        <v>262</v>
      </c>
      <c r="F1197" s="331" t="s">
        <v>264</v>
      </c>
      <c r="G1197" s="360" t="str">
        <f t="shared" si="183"/>
        <v>3.3.94.39.00</v>
      </c>
      <c r="H1197" s="75" t="s">
        <v>126</v>
      </c>
      <c r="I1197" s="220" t="str">
        <f t="shared" si="191"/>
        <v>S</v>
      </c>
      <c r="J1197" s="286">
        <f t="shared" si="190"/>
        <v>4</v>
      </c>
      <c r="K1197" s="469" t="s">
        <v>60</v>
      </c>
      <c r="M1197" s="69" t="str">
        <f t="shared" si="184"/>
        <v>3.3.94.39.00</v>
      </c>
      <c r="N1197" s="69" t="str">
        <f t="shared" si="185"/>
        <v>33943900</v>
      </c>
      <c r="O1197" s="69" t="b">
        <f t="shared" si="186"/>
        <v>1</v>
      </c>
      <c r="P1197" s="186" t="str">
        <f t="shared" si="182"/>
        <v>33943900</v>
      </c>
      <c r="R1197" s="407" t="str">
        <f t="shared" si="187"/>
        <v>S</v>
      </c>
      <c r="S1197" s="2" t="b">
        <f t="shared" si="188"/>
        <v>1</v>
      </c>
      <c r="U1197" s="69" t="str">
        <f t="shared" si="189"/>
        <v>3.3.94.39.00 - OUTROS SERVIÇOS DE TERCEIROS - PESSOA JURÍDICA</v>
      </c>
    </row>
    <row r="1198" spans="1:21" s="49" customFormat="1" x14ac:dyDescent="0.25">
      <c r="A1198" s="157"/>
      <c r="B1198" s="136" t="s">
        <v>213</v>
      </c>
      <c r="C1198" s="94" t="s">
        <v>213</v>
      </c>
      <c r="D1198" s="94" t="s">
        <v>303</v>
      </c>
      <c r="E1198" s="94" t="s">
        <v>262</v>
      </c>
      <c r="F1198" s="94" t="s">
        <v>251</v>
      </c>
      <c r="G1198" s="350" t="str">
        <f t="shared" si="183"/>
        <v>3.3.94.39.01</v>
      </c>
      <c r="H1198" s="96" t="s">
        <v>430</v>
      </c>
      <c r="I1198" s="216" t="str">
        <f t="shared" si="191"/>
        <v>A</v>
      </c>
      <c r="J1198" s="273">
        <f t="shared" si="190"/>
        <v>5</v>
      </c>
      <c r="K1198" s="474" t="s">
        <v>61</v>
      </c>
      <c r="M1198" s="69" t="str">
        <f t="shared" si="184"/>
        <v>3.3.94.39.01</v>
      </c>
      <c r="N1198" s="69" t="str">
        <f t="shared" si="185"/>
        <v>33943901</v>
      </c>
      <c r="O1198" s="69" t="b">
        <f t="shared" si="186"/>
        <v>1</v>
      </c>
      <c r="P1198" s="186" t="str">
        <f t="shared" si="182"/>
        <v>33943901</v>
      </c>
      <c r="R1198" s="407" t="str">
        <f t="shared" si="187"/>
        <v>A</v>
      </c>
      <c r="S1198" s="49" t="b">
        <f t="shared" si="188"/>
        <v>1</v>
      </c>
      <c r="U1198" s="69" t="str">
        <f t="shared" si="189"/>
        <v>3.3.94.39.01 - ASSINATURAS DE PERIÓDICOS E ANUIDADES</v>
      </c>
    </row>
    <row r="1199" spans="1:21" s="49" customFormat="1" x14ac:dyDescent="0.25">
      <c r="A1199" s="157"/>
      <c r="B1199" s="136" t="s">
        <v>213</v>
      </c>
      <c r="C1199" s="94" t="s">
        <v>213</v>
      </c>
      <c r="D1199" s="94" t="s">
        <v>303</v>
      </c>
      <c r="E1199" s="94" t="s">
        <v>262</v>
      </c>
      <c r="F1199" s="94" t="s">
        <v>216</v>
      </c>
      <c r="G1199" s="350" t="str">
        <f t="shared" si="183"/>
        <v>3.3.94.39.02</v>
      </c>
      <c r="H1199" s="96" t="s">
        <v>393</v>
      </c>
      <c r="I1199" s="216" t="str">
        <f t="shared" si="191"/>
        <v>A</v>
      </c>
      <c r="J1199" s="273">
        <f t="shared" si="190"/>
        <v>5</v>
      </c>
      <c r="K1199" s="474" t="s">
        <v>61</v>
      </c>
      <c r="M1199" s="69" t="str">
        <f t="shared" si="184"/>
        <v>3.3.94.39.02</v>
      </c>
      <c r="N1199" s="69" t="str">
        <f t="shared" si="185"/>
        <v>33943902</v>
      </c>
      <c r="O1199" s="69" t="b">
        <f t="shared" si="186"/>
        <v>1</v>
      </c>
      <c r="P1199" s="186" t="str">
        <f t="shared" si="182"/>
        <v>33943902</v>
      </c>
      <c r="R1199" s="407" t="str">
        <f t="shared" si="187"/>
        <v>A</v>
      </c>
      <c r="S1199" s="49" t="b">
        <f t="shared" si="188"/>
        <v>1</v>
      </c>
      <c r="U1199" s="69" t="str">
        <f t="shared" si="189"/>
        <v>3.3.94.39.02 - CONDOMÍNIOS</v>
      </c>
    </row>
    <row r="1200" spans="1:21" s="49" customFormat="1" x14ac:dyDescent="0.25">
      <c r="A1200" s="157"/>
      <c r="B1200" s="136" t="s">
        <v>213</v>
      </c>
      <c r="C1200" s="94" t="s">
        <v>213</v>
      </c>
      <c r="D1200" s="94" t="s">
        <v>303</v>
      </c>
      <c r="E1200" s="94" t="s">
        <v>262</v>
      </c>
      <c r="F1200" s="94" t="s">
        <v>217</v>
      </c>
      <c r="G1200" s="350" t="str">
        <f t="shared" si="183"/>
        <v>3.3.94.39.03</v>
      </c>
      <c r="H1200" s="96" t="s">
        <v>396</v>
      </c>
      <c r="I1200" s="216" t="str">
        <f t="shared" si="191"/>
        <v>A</v>
      </c>
      <c r="J1200" s="273">
        <f t="shared" si="190"/>
        <v>5</v>
      </c>
      <c r="K1200" s="474" t="s">
        <v>61</v>
      </c>
      <c r="M1200" s="69" t="str">
        <f t="shared" si="184"/>
        <v>3.3.94.39.03</v>
      </c>
      <c r="N1200" s="69" t="str">
        <f t="shared" si="185"/>
        <v>33943903</v>
      </c>
      <c r="O1200" s="69" t="b">
        <f t="shared" si="186"/>
        <v>1</v>
      </c>
      <c r="P1200" s="186" t="str">
        <f t="shared" ref="P1200:P1263" si="192">TRIM(SUBSTITUTE(TEXT(G1200,"00000000"),".",""))</f>
        <v>33943903</v>
      </c>
      <c r="R1200" s="407" t="str">
        <f t="shared" si="187"/>
        <v>A</v>
      </c>
      <c r="S1200" s="49" t="b">
        <f t="shared" si="188"/>
        <v>1</v>
      </c>
      <c r="U1200" s="69" t="str">
        <f t="shared" si="189"/>
        <v>3.3.94.39.03 - COMISSÕES E CORRETAGENS</v>
      </c>
    </row>
    <row r="1201" spans="1:21" s="49" customFormat="1" x14ac:dyDescent="0.25">
      <c r="A1201" s="157"/>
      <c r="B1201" s="136" t="s">
        <v>213</v>
      </c>
      <c r="C1201" s="94" t="s">
        <v>213</v>
      </c>
      <c r="D1201" s="94" t="s">
        <v>303</v>
      </c>
      <c r="E1201" s="94" t="s">
        <v>262</v>
      </c>
      <c r="F1201" s="94" t="s">
        <v>218</v>
      </c>
      <c r="G1201" s="350" t="str">
        <f t="shared" si="183"/>
        <v>3.3.94.39.04</v>
      </c>
      <c r="H1201" s="96" t="s">
        <v>397</v>
      </c>
      <c r="I1201" s="216" t="str">
        <f t="shared" si="191"/>
        <v>A</v>
      </c>
      <c r="J1201" s="273">
        <f t="shared" si="190"/>
        <v>5</v>
      </c>
      <c r="K1201" s="474" t="s">
        <v>61</v>
      </c>
      <c r="M1201" s="69" t="str">
        <f t="shared" si="184"/>
        <v>3.3.94.39.04</v>
      </c>
      <c r="N1201" s="69" t="str">
        <f t="shared" si="185"/>
        <v>33943904</v>
      </c>
      <c r="O1201" s="69" t="b">
        <f t="shared" si="186"/>
        <v>1</v>
      </c>
      <c r="P1201" s="186" t="str">
        <f t="shared" si="192"/>
        <v>33943904</v>
      </c>
      <c r="R1201" s="407" t="str">
        <f t="shared" si="187"/>
        <v>A</v>
      </c>
      <c r="S1201" s="49" t="b">
        <f t="shared" si="188"/>
        <v>1</v>
      </c>
      <c r="U1201" s="69" t="str">
        <f t="shared" si="189"/>
        <v>3.3.94.39.04 - DIREITOS AUTORAIS</v>
      </c>
    </row>
    <row r="1202" spans="1:21" s="49" customFormat="1" x14ac:dyDescent="0.25">
      <c r="A1202" s="157"/>
      <c r="B1202" s="136" t="s">
        <v>213</v>
      </c>
      <c r="C1202" s="94" t="s">
        <v>213</v>
      </c>
      <c r="D1202" s="94" t="s">
        <v>303</v>
      </c>
      <c r="E1202" s="94" t="s">
        <v>262</v>
      </c>
      <c r="F1202" s="94" t="s">
        <v>219</v>
      </c>
      <c r="G1202" s="350" t="str">
        <f t="shared" si="183"/>
        <v>3.3.94.39.05</v>
      </c>
      <c r="H1202" s="96" t="s">
        <v>431</v>
      </c>
      <c r="I1202" s="216" t="str">
        <f t="shared" si="191"/>
        <v>A</v>
      </c>
      <c r="J1202" s="273">
        <f t="shared" si="190"/>
        <v>5</v>
      </c>
      <c r="K1202" s="474" t="s">
        <v>61</v>
      </c>
      <c r="M1202" s="69" t="str">
        <f t="shared" si="184"/>
        <v>3.3.94.39.05</v>
      </c>
      <c r="N1202" s="69" t="str">
        <f t="shared" si="185"/>
        <v>33943905</v>
      </c>
      <c r="O1202" s="69" t="b">
        <f t="shared" si="186"/>
        <v>1</v>
      </c>
      <c r="P1202" s="186" t="str">
        <f t="shared" si="192"/>
        <v>33943905</v>
      </c>
      <c r="R1202" s="407" t="str">
        <f t="shared" si="187"/>
        <v>A</v>
      </c>
      <c r="S1202" s="49" t="b">
        <f t="shared" si="188"/>
        <v>1</v>
      </c>
      <c r="U1202" s="69" t="str">
        <f t="shared" si="189"/>
        <v>3.3.94.39.05 - SERVIÇOS TÉCNICOS PROFISSIONAIS</v>
      </c>
    </row>
    <row r="1203" spans="1:21" s="49" customFormat="1" x14ac:dyDescent="0.25">
      <c r="A1203" s="157"/>
      <c r="B1203" s="136" t="s">
        <v>213</v>
      </c>
      <c r="C1203" s="94" t="s">
        <v>213</v>
      </c>
      <c r="D1203" s="94" t="s">
        <v>303</v>
      </c>
      <c r="E1203" s="94" t="s">
        <v>262</v>
      </c>
      <c r="F1203" s="94" t="s">
        <v>220</v>
      </c>
      <c r="G1203" s="350" t="str">
        <f t="shared" si="183"/>
        <v>3.3.94.39.06</v>
      </c>
      <c r="H1203" s="96" t="s">
        <v>403</v>
      </c>
      <c r="I1203" s="216" t="str">
        <f t="shared" si="191"/>
        <v>A</v>
      </c>
      <c r="J1203" s="273">
        <f t="shared" si="190"/>
        <v>5</v>
      </c>
      <c r="K1203" s="474" t="s">
        <v>61</v>
      </c>
      <c r="M1203" s="69" t="str">
        <f t="shared" si="184"/>
        <v>3.3.94.39.06</v>
      </c>
      <c r="N1203" s="69" t="str">
        <f t="shared" si="185"/>
        <v>33943906</v>
      </c>
      <c r="O1203" s="69" t="b">
        <f t="shared" si="186"/>
        <v>1</v>
      </c>
      <c r="P1203" s="186" t="str">
        <f t="shared" si="192"/>
        <v>33943906</v>
      </c>
      <c r="R1203" s="407" t="str">
        <f t="shared" si="187"/>
        <v>A</v>
      </c>
      <c r="S1203" s="49" t="b">
        <f t="shared" si="188"/>
        <v>1</v>
      </c>
      <c r="U1203" s="69" t="str">
        <f t="shared" si="189"/>
        <v>3.3.94.39.06 - CAPATAZIA, ESTIVA E PESAGEM</v>
      </c>
    </row>
    <row r="1204" spans="1:21" s="49" customFormat="1" x14ac:dyDescent="0.25">
      <c r="A1204" s="157"/>
      <c r="B1204" s="136" t="s">
        <v>213</v>
      </c>
      <c r="C1204" s="94" t="s">
        <v>213</v>
      </c>
      <c r="D1204" s="94" t="s">
        <v>303</v>
      </c>
      <c r="E1204" s="94" t="s">
        <v>262</v>
      </c>
      <c r="F1204" s="94" t="s">
        <v>221</v>
      </c>
      <c r="G1204" s="350" t="str">
        <f t="shared" si="183"/>
        <v>3.3.94.39.07</v>
      </c>
      <c r="H1204" s="96" t="s">
        <v>432</v>
      </c>
      <c r="I1204" s="216" t="str">
        <f t="shared" si="191"/>
        <v>A</v>
      </c>
      <c r="J1204" s="273">
        <f t="shared" si="190"/>
        <v>5</v>
      </c>
      <c r="K1204" s="474" t="s">
        <v>61</v>
      </c>
      <c r="M1204" s="69" t="str">
        <f t="shared" si="184"/>
        <v>3.3.94.39.07</v>
      </c>
      <c r="N1204" s="69" t="str">
        <f t="shared" si="185"/>
        <v>33943907</v>
      </c>
      <c r="O1204" s="69" t="b">
        <f t="shared" si="186"/>
        <v>1</v>
      </c>
      <c r="P1204" s="186" t="str">
        <f t="shared" si="192"/>
        <v>33943907</v>
      </c>
      <c r="R1204" s="407" t="str">
        <f t="shared" si="187"/>
        <v>A</v>
      </c>
      <c r="S1204" s="49" t="b">
        <f t="shared" si="188"/>
        <v>1</v>
      </c>
      <c r="U1204" s="69" t="str">
        <f t="shared" si="189"/>
        <v>3.3.94.39.07 - DESCONTOS FINANCEIROS CONCEDIDOS</v>
      </c>
    </row>
    <row r="1205" spans="1:21" s="49" customFormat="1" x14ac:dyDescent="0.25">
      <c r="A1205" s="157"/>
      <c r="B1205" s="136" t="s">
        <v>213</v>
      </c>
      <c r="C1205" s="94" t="s">
        <v>213</v>
      </c>
      <c r="D1205" s="94" t="s">
        <v>303</v>
      </c>
      <c r="E1205" s="94" t="s">
        <v>262</v>
      </c>
      <c r="F1205" s="94" t="s">
        <v>252</v>
      </c>
      <c r="G1205" s="350" t="str">
        <f t="shared" si="183"/>
        <v>3.3.94.39.09</v>
      </c>
      <c r="H1205" s="96" t="s">
        <v>405</v>
      </c>
      <c r="I1205" s="216" t="str">
        <f t="shared" si="191"/>
        <v>A</v>
      </c>
      <c r="J1205" s="273">
        <f t="shared" si="190"/>
        <v>5</v>
      </c>
      <c r="K1205" s="474" t="s">
        <v>61</v>
      </c>
      <c r="M1205" s="69" t="str">
        <f t="shared" si="184"/>
        <v>3.3.94.39.09</v>
      </c>
      <c r="N1205" s="69" t="str">
        <f t="shared" si="185"/>
        <v>33943909</v>
      </c>
      <c r="O1205" s="69" t="b">
        <f t="shared" si="186"/>
        <v>1</v>
      </c>
      <c r="P1205" s="186" t="str">
        <f t="shared" si="192"/>
        <v>33943909</v>
      </c>
      <c r="R1205" s="407" t="str">
        <f t="shared" si="187"/>
        <v>A</v>
      </c>
      <c r="S1205" s="49" t="b">
        <f t="shared" si="188"/>
        <v>1</v>
      </c>
      <c r="U1205" s="69" t="str">
        <f t="shared" si="189"/>
        <v>3.3.94.39.09 - ARMAZENAGEM</v>
      </c>
    </row>
    <row r="1206" spans="1:21" s="49" customFormat="1" x14ac:dyDescent="0.25">
      <c r="A1206" s="157"/>
      <c r="B1206" s="136" t="s">
        <v>213</v>
      </c>
      <c r="C1206" s="94" t="s">
        <v>213</v>
      </c>
      <c r="D1206" s="94" t="s">
        <v>303</v>
      </c>
      <c r="E1206" s="94" t="s">
        <v>262</v>
      </c>
      <c r="F1206" s="94" t="s">
        <v>261</v>
      </c>
      <c r="G1206" s="350" t="str">
        <f t="shared" si="183"/>
        <v>3.3.94.39.10</v>
      </c>
      <c r="H1206" s="96" t="s">
        <v>406</v>
      </c>
      <c r="I1206" s="216" t="str">
        <f t="shared" si="191"/>
        <v>A</v>
      </c>
      <c r="J1206" s="273">
        <f t="shared" si="190"/>
        <v>5</v>
      </c>
      <c r="K1206" s="474" t="s">
        <v>61</v>
      </c>
      <c r="M1206" s="69" t="str">
        <f t="shared" si="184"/>
        <v>3.3.94.39.10</v>
      </c>
      <c r="N1206" s="69" t="str">
        <f t="shared" si="185"/>
        <v>33943910</v>
      </c>
      <c r="O1206" s="69" t="b">
        <f t="shared" si="186"/>
        <v>1</v>
      </c>
      <c r="P1206" s="186" t="str">
        <f t="shared" si="192"/>
        <v>33943910</v>
      </c>
      <c r="R1206" s="407" t="str">
        <f t="shared" si="187"/>
        <v>A</v>
      </c>
      <c r="S1206" s="49" t="b">
        <f t="shared" si="188"/>
        <v>1</v>
      </c>
      <c r="U1206" s="69" t="str">
        <f t="shared" si="189"/>
        <v>3.3.94.39.10 - LOCAÇÃO DE IMÓVEIS</v>
      </c>
    </row>
    <row r="1207" spans="1:21" s="49" customFormat="1" x14ac:dyDescent="0.25">
      <c r="A1207" s="157"/>
      <c r="B1207" s="136" t="s">
        <v>213</v>
      </c>
      <c r="C1207" s="94" t="s">
        <v>213</v>
      </c>
      <c r="D1207" s="94" t="s">
        <v>303</v>
      </c>
      <c r="E1207" s="94" t="s">
        <v>262</v>
      </c>
      <c r="F1207" s="94" t="s">
        <v>223</v>
      </c>
      <c r="G1207" s="350" t="str">
        <f t="shared" si="183"/>
        <v>3.3.94.39.12</v>
      </c>
      <c r="H1207" s="96" t="s">
        <v>433</v>
      </c>
      <c r="I1207" s="216" t="str">
        <f t="shared" si="191"/>
        <v>A</v>
      </c>
      <c r="J1207" s="273">
        <f t="shared" si="190"/>
        <v>5</v>
      </c>
      <c r="K1207" s="474" t="s">
        <v>61</v>
      </c>
      <c r="M1207" s="69" t="str">
        <f t="shared" si="184"/>
        <v>3.3.94.39.12</v>
      </c>
      <c r="N1207" s="69" t="str">
        <f t="shared" si="185"/>
        <v>33943912</v>
      </c>
      <c r="O1207" s="69" t="b">
        <f t="shared" si="186"/>
        <v>1</v>
      </c>
      <c r="P1207" s="186" t="str">
        <f t="shared" si="192"/>
        <v>33943912</v>
      </c>
      <c r="R1207" s="407" t="str">
        <f t="shared" si="187"/>
        <v>A</v>
      </c>
      <c r="S1207" s="49" t="b">
        <f t="shared" si="188"/>
        <v>1</v>
      </c>
      <c r="U1207" s="69" t="str">
        <f t="shared" si="189"/>
        <v>3.3.94.39.12 - LOCAÇÃO DE MÁQUINAS E EQUIPAMENTOS</v>
      </c>
    </row>
    <row r="1208" spans="1:21" s="49" customFormat="1" x14ac:dyDescent="0.25">
      <c r="A1208" s="157"/>
      <c r="B1208" s="136" t="s">
        <v>213</v>
      </c>
      <c r="C1208" s="94" t="s">
        <v>213</v>
      </c>
      <c r="D1208" s="94" t="s">
        <v>303</v>
      </c>
      <c r="E1208" s="94" t="s">
        <v>262</v>
      </c>
      <c r="F1208" s="94" t="s">
        <v>254</v>
      </c>
      <c r="G1208" s="350" t="str">
        <f t="shared" si="183"/>
        <v>3.3.94.39.14</v>
      </c>
      <c r="H1208" s="96" t="s">
        <v>434</v>
      </c>
      <c r="I1208" s="216" t="str">
        <f t="shared" si="191"/>
        <v>A</v>
      </c>
      <c r="J1208" s="273">
        <f t="shared" si="190"/>
        <v>5</v>
      </c>
      <c r="K1208" s="474" t="s">
        <v>61</v>
      </c>
      <c r="M1208" s="69" t="str">
        <f t="shared" si="184"/>
        <v>3.3.94.39.14</v>
      </c>
      <c r="N1208" s="69" t="str">
        <f t="shared" si="185"/>
        <v>33943914</v>
      </c>
      <c r="O1208" s="69" t="b">
        <f t="shared" si="186"/>
        <v>1</v>
      </c>
      <c r="P1208" s="186" t="str">
        <f t="shared" si="192"/>
        <v>33943914</v>
      </c>
      <c r="R1208" s="407" t="str">
        <f t="shared" si="187"/>
        <v>A</v>
      </c>
      <c r="S1208" s="49" t="b">
        <f t="shared" si="188"/>
        <v>1</v>
      </c>
      <c r="U1208" s="69" t="str">
        <f t="shared" si="189"/>
        <v>3.3.94.39.14 - LOCAÇÃO DE BENS MÓVEIS E OUTRAS NATUREZAS E INTANGÍVEIS</v>
      </c>
    </row>
    <row r="1209" spans="1:21" s="49" customFormat="1" x14ac:dyDescent="0.25">
      <c r="A1209" s="157"/>
      <c r="B1209" s="136" t="s">
        <v>213</v>
      </c>
      <c r="C1209" s="94" t="s">
        <v>213</v>
      </c>
      <c r="D1209" s="94" t="s">
        <v>303</v>
      </c>
      <c r="E1209" s="94" t="s">
        <v>262</v>
      </c>
      <c r="F1209" s="94" t="s">
        <v>255</v>
      </c>
      <c r="G1209" s="350" t="str">
        <f t="shared" si="183"/>
        <v>3.3.94.39.16</v>
      </c>
      <c r="H1209" s="96" t="s">
        <v>411</v>
      </c>
      <c r="I1209" s="216" t="str">
        <f t="shared" si="191"/>
        <v>A</v>
      </c>
      <c r="J1209" s="273">
        <f t="shared" si="190"/>
        <v>5</v>
      </c>
      <c r="K1209" s="474" t="s">
        <v>61</v>
      </c>
      <c r="M1209" s="69" t="str">
        <f t="shared" si="184"/>
        <v>3.3.94.39.16</v>
      </c>
      <c r="N1209" s="69" t="str">
        <f t="shared" si="185"/>
        <v>33943916</v>
      </c>
      <c r="O1209" s="69" t="b">
        <f t="shared" si="186"/>
        <v>1</v>
      </c>
      <c r="P1209" s="186" t="str">
        <f t="shared" si="192"/>
        <v>33943916</v>
      </c>
      <c r="R1209" s="407" t="str">
        <f t="shared" si="187"/>
        <v>A</v>
      </c>
      <c r="S1209" s="49" t="b">
        <f t="shared" si="188"/>
        <v>1</v>
      </c>
      <c r="U1209" s="69" t="str">
        <f t="shared" si="189"/>
        <v>3.3.94.39.16 - MANUTENÇÃO E CONSERVAÇÃO DE BENS IMÓVEIS</v>
      </c>
    </row>
    <row r="1210" spans="1:21" s="49" customFormat="1" x14ac:dyDescent="0.25">
      <c r="A1210" s="157"/>
      <c r="B1210" s="136" t="s">
        <v>213</v>
      </c>
      <c r="C1210" s="94" t="s">
        <v>213</v>
      </c>
      <c r="D1210" s="94" t="s">
        <v>303</v>
      </c>
      <c r="E1210" s="94" t="s">
        <v>262</v>
      </c>
      <c r="F1210" s="94" t="s">
        <v>266</v>
      </c>
      <c r="G1210" s="350" t="str">
        <f t="shared" si="183"/>
        <v>3.3.94.39.17</v>
      </c>
      <c r="H1210" s="95" t="s">
        <v>163</v>
      </c>
      <c r="I1210" s="207" t="str">
        <f t="shared" si="191"/>
        <v>A</v>
      </c>
      <c r="J1210" s="273">
        <f t="shared" si="190"/>
        <v>5</v>
      </c>
      <c r="K1210" s="474" t="s">
        <v>61</v>
      </c>
      <c r="M1210" s="69" t="str">
        <f t="shared" si="184"/>
        <v>3.3.94.39.17</v>
      </c>
      <c r="N1210" s="69" t="str">
        <f t="shared" si="185"/>
        <v>33943917</v>
      </c>
      <c r="O1210" s="69" t="b">
        <f t="shared" si="186"/>
        <v>1</v>
      </c>
      <c r="P1210" s="186" t="str">
        <f t="shared" si="192"/>
        <v>33943917</v>
      </c>
      <c r="R1210" s="407" t="str">
        <f t="shared" si="187"/>
        <v>A</v>
      </c>
      <c r="S1210" s="49" t="b">
        <f t="shared" si="188"/>
        <v>1</v>
      </c>
      <c r="U1210" s="69" t="str">
        <f t="shared" si="189"/>
        <v>3.3.94.39.17 - MANUTENÇÃO E CONSERVAÇÃO DE MÁQUINAS E EQUIPAMENTOS</v>
      </c>
    </row>
    <row r="1211" spans="1:21" s="49" customFormat="1" x14ac:dyDescent="0.25">
      <c r="A1211" s="157"/>
      <c r="B1211" s="136" t="s">
        <v>213</v>
      </c>
      <c r="C1211" s="94" t="s">
        <v>213</v>
      </c>
      <c r="D1211" s="94" t="s">
        <v>303</v>
      </c>
      <c r="E1211" s="94" t="s">
        <v>262</v>
      </c>
      <c r="F1211" s="94">
        <v>19</v>
      </c>
      <c r="G1211" s="350" t="str">
        <f t="shared" si="183"/>
        <v>3.3.94.39.19</v>
      </c>
      <c r="H1211" s="95" t="s">
        <v>409</v>
      </c>
      <c r="I1211" s="207" t="str">
        <f t="shared" si="191"/>
        <v>A</v>
      </c>
      <c r="J1211" s="273">
        <f t="shared" si="190"/>
        <v>5</v>
      </c>
      <c r="K1211" s="474" t="s">
        <v>61</v>
      </c>
      <c r="M1211" s="69" t="str">
        <f t="shared" si="184"/>
        <v>3.3.94.39.19</v>
      </c>
      <c r="N1211" s="69" t="str">
        <f t="shared" si="185"/>
        <v>33943919</v>
      </c>
      <c r="O1211" s="69" t="b">
        <f t="shared" si="186"/>
        <v>1</v>
      </c>
      <c r="P1211" s="186" t="str">
        <f t="shared" si="192"/>
        <v>33943919</v>
      </c>
      <c r="R1211" s="407" t="str">
        <f t="shared" si="187"/>
        <v>A</v>
      </c>
      <c r="S1211" s="49" t="b">
        <f t="shared" si="188"/>
        <v>1</v>
      </c>
      <c r="U1211" s="69" t="str">
        <f t="shared" si="189"/>
        <v>3.3.94.39.19 - MANUTENÇÃO E CONSERVAÇÃO DE VEÍCULOS</v>
      </c>
    </row>
    <row r="1212" spans="1:21" s="49" customFormat="1" x14ac:dyDescent="0.25">
      <c r="A1212" s="157"/>
      <c r="B1212" s="136" t="s">
        <v>213</v>
      </c>
      <c r="C1212" s="94" t="s">
        <v>213</v>
      </c>
      <c r="D1212" s="94" t="s">
        <v>303</v>
      </c>
      <c r="E1212" s="94" t="s">
        <v>262</v>
      </c>
      <c r="F1212" s="94">
        <v>20</v>
      </c>
      <c r="G1212" s="350" t="str">
        <f t="shared" si="183"/>
        <v>3.3.94.39.20</v>
      </c>
      <c r="H1212" s="95" t="s">
        <v>410</v>
      </c>
      <c r="I1212" s="207" t="str">
        <f t="shared" si="191"/>
        <v>A</v>
      </c>
      <c r="J1212" s="273">
        <f t="shared" si="190"/>
        <v>5</v>
      </c>
      <c r="K1212" s="474" t="s">
        <v>61</v>
      </c>
      <c r="M1212" s="69" t="str">
        <f t="shared" si="184"/>
        <v>3.3.94.39.20</v>
      </c>
      <c r="N1212" s="69" t="str">
        <f t="shared" si="185"/>
        <v>33943920</v>
      </c>
      <c r="O1212" s="69" t="b">
        <f t="shared" si="186"/>
        <v>1</v>
      </c>
      <c r="P1212" s="186" t="str">
        <f t="shared" si="192"/>
        <v>33943920</v>
      </c>
      <c r="R1212" s="407" t="str">
        <f t="shared" si="187"/>
        <v>A</v>
      </c>
      <c r="S1212" s="49" t="b">
        <f t="shared" si="188"/>
        <v>1</v>
      </c>
      <c r="U1212" s="69" t="str">
        <f t="shared" si="189"/>
        <v>3.3.94.39.20 - MANUTENÇÃO E CONSERVAÇÃO DE BENS MÓVEIS DE OUTRAS NATUREZAS</v>
      </c>
    </row>
    <row r="1213" spans="1:21" s="49" customFormat="1" x14ac:dyDescent="0.25">
      <c r="A1213" s="157"/>
      <c r="B1213" s="136" t="s">
        <v>213</v>
      </c>
      <c r="C1213" s="94" t="s">
        <v>213</v>
      </c>
      <c r="D1213" s="94" t="s">
        <v>303</v>
      </c>
      <c r="E1213" s="94" t="s">
        <v>262</v>
      </c>
      <c r="F1213" s="94">
        <v>21</v>
      </c>
      <c r="G1213" s="350" t="str">
        <f t="shared" si="183"/>
        <v>3.3.94.39.21</v>
      </c>
      <c r="H1213" s="95" t="s">
        <v>435</v>
      </c>
      <c r="I1213" s="207" t="str">
        <f t="shared" si="191"/>
        <v>A</v>
      </c>
      <c r="J1213" s="273">
        <f t="shared" si="190"/>
        <v>5</v>
      </c>
      <c r="K1213" s="474" t="s">
        <v>61</v>
      </c>
      <c r="M1213" s="69" t="str">
        <f t="shared" si="184"/>
        <v>3.3.94.39.21</v>
      </c>
      <c r="N1213" s="69" t="str">
        <f t="shared" si="185"/>
        <v>33943921</v>
      </c>
      <c r="O1213" s="69" t="b">
        <f t="shared" si="186"/>
        <v>1</v>
      </c>
      <c r="P1213" s="186" t="str">
        <f t="shared" si="192"/>
        <v>33943921</v>
      </c>
      <c r="R1213" s="407" t="str">
        <f t="shared" si="187"/>
        <v>A</v>
      </c>
      <c r="S1213" s="49" t="b">
        <f t="shared" si="188"/>
        <v>1</v>
      </c>
      <c r="U1213" s="69" t="str">
        <f t="shared" si="189"/>
        <v>3.3.94.39.21 - MANUTENÇÃO E CONSERVAÇÃO DE ESTRADAS E VIAS</v>
      </c>
    </row>
    <row r="1214" spans="1:21" s="49" customFormat="1" x14ac:dyDescent="0.25">
      <c r="A1214" s="157"/>
      <c r="B1214" s="136" t="s">
        <v>213</v>
      </c>
      <c r="C1214" s="94" t="s">
        <v>213</v>
      </c>
      <c r="D1214" s="94" t="s">
        <v>303</v>
      </c>
      <c r="E1214" s="94" t="s">
        <v>262</v>
      </c>
      <c r="F1214" s="94">
        <v>22</v>
      </c>
      <c r="G1214" s="350" t="str">
        <f t="shared" si="183"/>
        <v>3.3.94.39.22</v>
      </c>
      <c r="H1214" s="95" t="s">
        <v>436</v>
      </c>
      <c r="I1214" s="207" t="str">
        <f t="shared" si="191"/>
        <v>A</v>
      </c>
      <c r="J1214" s="273">
        <f t="shared" si="190"/>
        <v>5</v>
      </c>
      <c r="K1214" s="474" t="s">
        <v>61</v>
      </c>
      <c r="M1214" s="69" t="str">
        <f t="shared" si="184"/>
        <v>3.3.94.39.22</v>
      </c>
      <c r="N1214" s="69" t="str">
        <f t="shared" si="185"/>
        <v>33943922</v>
      </c>
      <c r="O1214" s="69" t="b">
        <f t="shared" si="186"/>
        <v>1</v>
      </c>
      <c r="P1214" s="186" t="str">
        <f t="shared" si="192"/>
        <v>33943922</v>
      </c>
      <c r="R1214" s="407" t="str">
        <f t="shared" si="187"/>
        <v>A</v>
      </c>
      <c r="S1214" s="49" t="b">
        <f t="shared" si="188"/>
        <v>1</v>
      </c>
      <c r="U1214" s="69" t="str">
        <f t="shared" si="189"/>
        <v>3.3.94.39.22 - EXPOSIÇÕES, CONGRESSOS E CONFERÊNCIAS</v>
      </c>
    </row>
    <row r="1215" spans="1:21" s="49" customFormat="1" x14ac:dyDescent="0.25">
      <c r="A1215" s="157"/>
      <c r="B1215" s="136" t="s">
        <v>213</v>
      </c>
      <c r="C1215" s="94" t="s">
        <v>213</v>
      </c>
      <c r="D1215" s="94" t="s">
        <v>303</v>
      </c>
      <c r="E1215" s="94" t="s">
        <v>262</v>
      </c>
      <c r="F1215" s="94">
        <v>23</v>
      </c>
      <c r="G1215" s="350" t="str">
        <f t="shared" si="183"/>
        <v>3.3.94.39.23</v>
      </c>
      <c r="H1215" s="95" t="s">
        <v>437</v>
      </c>
      <c r="I1215" s="207" t="str">
        <f t="shared" si="191"/>
        <v>A</v>
      </c>
      <c r="J1215" s="273">
        <f t="shared" si="190"/>
        <v>5</v>
      </c>
      <c r="K1215" s="474" t="s">
        <v>61</v>
      </c>
      <c r="M1215" s="69" t="str">
        <f t="shared" si="184"/>
        <v>3.3.94.39.23</v>
      </c>
      <c r="N1215" s="69" t="str">
        <f t="shared" si="185"/>
        <v>33943923</v>
      </c>
      <c r="O1215" s="69" t="b">
        <f t="shared" si="186"/>
        <v>1</v>
      </c>
      <c r="P1215" s="186" t="str">
        <f t="shared" si="192"/>
        <v>33943923</v>
      </c>
      <c r="R1215" s="407" t="str">
        <f t="shared" si="187"/>
        <v>A</v>
      </c>
      <c r="S1215" s="49" t="b">
        <f t="shared" si="188"/>
        <v>1</v>
      </c>
      <c r="U1215" s="69" t="str">
        <f t="shared" si="189"/>
        <v>3.3.94.39.23 - FESTIVIDADES E HOMENAGENS</v>
      </c>
    </row>
    <row r="1216" spans="1:21" s="57" customFormat="1" x14ac:dyDescent="0.25">
      <c r="A1216" s="85"/>
      <c r="B1216" s="136" t="s">
        <v>213</v>
      </c>
      <c r="C1216" s="94" t="s">
        <v>213</v>
      </c>
      <c r="D1216" s="94" t="s">
        <v>303</v>
      </c>
      <c r="E1216" s="94" t="s">
        <v>262</v>
      </c>
      <c r="F1216" s="94">
        <v>32</v>
      </c>
      <c r="G1216" s="350" t="str">
        <f t="shared" si="183"/>
        <v>3.3.94.39.32</v>
      </c>
      <c r="H1216" s="95" t="s">
        <v>329</v>
      </c>
      <c r="I1216" s="207" t="str">
        <f t="shared" si="191"/>
        <v>A</v>
      </c>
      <c r="J1216" s="273">
        <f t="shared" si="190"/>
        <v>5</v>
      </c>
      <c r="K1216" s="474" t="s">
        <v>61</v>
      </c>
      <c r="M1216" s="69" t="str">
        <f t="shared" si="184"/>
        <v>3.3.94.39.32</v>
      </c>
      <c r="N1216" s="69" t="str">
        <f t="shared" si="185"/>
        <v>33943932</v>
      </c>
      <c r="O1216" s="69" t="b">
        <f t="shared" si="186"/>
        <v>1</v>
      </c>
      <c r="P1216" s="186" t="str">
        <f t="shared" si="192"/>
        <v>33943932</v>
      </c>
      <c r="R1216" s="410" t="str">
        <f t="shared" si="187"/>
        <v>A</v>
      </c>
      <c r="S1216" s="57" t="b">
        <f t="shared" si="188"/>
        <v>1</v>
      </c>
      <c r="U1216" s="69" t="str">
        <f t="shared" si="189"/>
        <v>3.3.94.39.32 - TRANSPORTE ESCOLAR</v>
      </c>
    </row>
    <row r="1217" spans="1:21" s="49" customFormat="1" x14ac:dyDescent="0.25">
      <c r="A1217" s="157"/>
      <c r="B1217" s="136" t="s">
        <v>213</v>
      </c>
      <c r="C1217" s="94" t="s">
        <v>213</v>
      </c>
      <c r="D1217" s="94" t="s">
        <v>303</v>
      </c>
      <c r="E1217" s="94" t="s">
        <v>262</v>
      </c>
      <c r="F1217" s="94">
        <v>35</v>
      </c>
      <c r="G1217" s="350" t="str">
        <f t="shared" si="183"/>
        <v>3.3.94.39.35</v>
      </c>
      <c r="H1217" s="95" t="s">
        <v>424</v>
      </c>
      <c r="I1217" s="207" t="str">
        <f t="shared" si="191"/>
        <v>A</v>
      </c>
      <c r="J1217" s="273">
        <f t="shared" si="190"/>
        <v>5</v>
      </c>
      <c r="K1217" s="474" t="s">
        <v>61</v>
      </c>
      <c r="M1217" s="69" t="str">
        <f t="shared" si="184"/>
        <v>3.3.94.39.35</v>
      </c>
      <c r="N1217" s="69" t="str">
        <f t="shared" si="185"/>
        <v>33943935</v>
      </c>
      <c r="O1217" s="69" t="b">
        <f t="shared" si="186"/>
        <v>1</v>
      </c>
      <c r="P1217" s="186" t="str">
        <f t="shared" si="192"/>
        <v>33943935</v>
      </c>
      <c r="R1217" s="407" t="str">
        <f t="shared" si="187"/>
        <v>A</v>
      </c>
      <c r="S1217" s="49" t="b">
        <f t="shared" si="188"/>
        <v>1</v>
      </c>
      <c r="U1217" s="69" t="str">
        <f t="shared" si="189"/>
        <v>3.3.94.39.35 - MULTAS DEDUTÍVEIS</v>
      </c>
    </row>
    <row r="1218" spans="1:21" s="49" customFormat="1" x14ac:dyDescent="0.25">
      <c r="A1218" s="157"/>
      <c r="B1218" s="136" t="s">
        <v>213</v>
      </c>
      <c r="C1218" s="94" t="s">
        <v>213</v>
      </c>
      <c r="D1218" s="94" t="s">
        <v>303</v>
      </c>
      <c r="E1218" s="94" t="s">
        <v>262</v>
      </c>
      <c r="F1218" s="94">
        <v>36</v>
      </c>
      <c r="G1218" s="350" t="str">
        <f t="shared" si="183"/>
        <v>3.3.94.39.36</v>
      </c>
      <c r="H1218" s="95" t="s">
        <v>427</v>
      </c>
      <c r="I1218" s="207" t="str">
        <f t="shared" si="191"/>
        <v>A</v>
      </c>
      <c r="J1218" s="273">
        <f t="shared" si="190"/>
        <v>5</v>
      </c>
      <c r="K1218" s="474" t="s">
        <v>61</v>
      </c>
      <c r="M1218" s="69" t="str">
        <f t="shared" si="184"/>
        <v>3.3.94.39.36</v>
      </c>
      <c r="N1218" s="69" t="str">
        <f t="shared" si="185"/>
        <v>33943936</v>
      </c>
      <c r="O1218" s="69" t="b">
        <f t="shared" si="186"/>
        <v>1</v>
      </c>
      <c r="P1218" s="186" t="str">
        <f t="shared" si="192"/>
        <v>33943936</v>
      </c>
      <c r="R1218" s="407" t="str">
        <f t="shared" si="187"/>
        <v>A</v>
      </c>
      <c r="S1218" s="49" t="b">
        <f t="shared" si="188"/>
        <v>1</v>
      </c>
      <c r="U1218" s="69" t="str">
        <f t="shared" si="189"/>
        <v>3.3.94.39.36 - MULTAS INDEDUTÍVEIS</v>
      </c>
    </row>
    <row r="1219" spans="1:21" s="49" customFormat="1" x14ac:dyDescent="0.25">
      <c r="A1219" s="157"/>
      <c r="B1219" s="136" t="s">
        <v>213</v>
      </c>
      <c r="C1219" s="94" t="s">
        <v>213</v>
      </c>
      <c r="D1219" s="94" t="s">
        <v>303</v>
      </c>
      <c r="E1219" s="94" t="s">
        <v>262</v>
      </c>
      <c r="F1219" s="94">
        <v>37</v>
      </c>
      <c r="G1219" s="350" t="str">
        <f t="shared" si="183"/>
        <v>3.3.94.39.37</v>
      </c>
      <c r="H1219" s="95" t="s">
        <v>425</v>
      </c>
      <c r="I1219" s="207" t="str">
        <f t="shared" si="191"/>
        <v>A</v>
      </c>
      <c r="J1219" s="273">
        <f t="shared" si="190"/>
        <v>5</v>
      </c>
      <c r="K1219" s="474" t="s">
        <v>61</v>
      </c>
      <c r="M1219" s="69" t="str">
        <f t="shared" si="184"/>
        <v>3.3.94.39.37</v>
      </c>
      <c r="N1219" s="69" t="str">
        <f t="shared" si="185"/>
        <v>33943937</v>
      </c>
      <c r="O1219" s="69" t="b">
        <f t="shared" si="186"/>
        <v>1</v>
      </c>
      <c r="P1219" s="186" t="str">
        <f t="shared" si="192"/>
        <v>33943937</v>
      </c>
      <c r="R1219" s="407" t="str">
        <f t="shared" si="187"/>
        <v>A</v>
      </c>
      <c r="S1219" s="49" t="b">
        <f t="shared" si="188"/>
        <v>1</v>
      </c>
      <c r="U1219" s="69" t="str">
        <f t="shared" si="189"/>
        <v>3.3.94.39.37 - JUROS</v>
      </c>
    </row>
    <row r="1220" spans="1:21" s="49" customFormat="1" x14ac:dyDescent="0.25">
      <c r="A1220" s="157"/>
      <c r="B1220" s="136" t="s">
        <v>213</v>
      </c>
      <c r="C1220" s="94" t="s">
        <v>213</v>
      </c>
      <c r="D1220" s="94" t="s">
        <v>303</v>
      </c>
      <c r="E1220" s="94" t="s">
        <v>262</v>
      </c>
      <c r="F1220" s="94">
        <v>38</v>
      </c>
      <c r="G1220" s="350" t="str">
        <f t="shared" si="183"/>
        <v>3.3.94.39.38</v>
      </c>
      <c r="H1220" s="95" t="s">
        <v>423</v>
      </c>
      <c r="I1220" s="207" t="str">
        <f t="shared" si="191"/>
        <v>A</v>
      </c>
      <c r="J1220" s="273">
        <f t="shared" si="190"/>
        <v>5</v>
      </c>
      <c r="K1220" s="474" t="s">
        <v>61</v>
      </c>
      <c r="M1220" s="69" t="str">
        <f t="shared" si="184"/>
        <v>3.3.94.39.38</v>
      </c>
      <c r="N1220" s="69" t="str">
        <f t="shared" si="185"/>
        <v>33943938</v>
      </c>
      <c r="O1220" s="69" t="b">
        <f t="shared" si="186"/>
        <v>1</v>
      </c>
      <c r="P1220" s="186" t="str">
        <f t="shared" si="192"/>
        <v>33943938</v>
      </c>
      <c r="R1220" s="407" t="str">
        <f t="shared" si="187"/>
        <v>A</v>
      </c>
      <c r="S1220" s="49" t="b">
        <f t="shared" si="188"/>
        <v>1</v>
      </c>
      <c r="U1220" s="69" t="str">
        <f t="shared" si="189"/>
        <v>3.3.94.39.38 - ENCARGOS FINANCEIROS DEDUTÍVEIS</v>
      </c>
    </row>
    <row r="1221" spans="1:21" s="49" customFormat="1" x14ac:dyDescent="0.25">
      <c r="A1221" s="157"/>
      <c r="B1221" s="136" t="s">
        <v>213</v>
      </c>
      <c r="C1221" s="94" t="s">
        <v>213</v>
      </c>
      <c r="D1221" s="94" t="s">
        <v>303</v>
      </c>
      <c r="E1221" s="94" t="s">
        <v>262</v>
      </c>
      <c r="F1221" s="94">
        <v>39</v>
      </c>
      <c r="G1221" s="350" t="str">
        <f t="shared" si="183"/>
        <v>3.3.94.39.39</v>
      </c>
      <c r="H1221" s="95" t="s">
        <v>426</v>
      </c>
      <c r="I1221" s="207" t="str">
        <f t="shared" si="191"/>
        <v>A</v>
      </c>
      <c r="J1221" s="273">
        <f t="shared" si="190"/>
        <v>5</v>
      </c>
      <c r="K1221" s="474" t="s">
        <v>61</v>
      </c>
      <c r="M1221" s="69" t="str">
        <f t="shared" si="184"/>
        <v>3.3.94.39.39</v>
      </c>
      <c r="N1221" s="69" t="str">
        <f t="shared" si="185"/>
        <v>33943939</v>
      </c>
      <c r="O1221" s="69" t="b">
        <f t="shared" si="186"/>
        <v>1</v>
      </c>
      <c r="P1221" s="186" t="str">
        <f t="shared" si="192"/>
        <v>33943939</v>
      </c>
      <c r="R1221" s="407" t="str">
        <f t="shared" si="187"/>
        <v>A</v>
      </c>
      <c r="S1221" s="49" t="b">
        <f t="shared" si="188"/>
        <v>1</v>
      </c>
      <c r="U1221" s="69" t="str">
        <f t="shared" si="189"/>
        <v>3.3.94.39.39 - ENCARGOS FINANCEIROS INDEDUTÍVEIS</v>
      </c>
    </row>
    <row r="1222" spans="1:21" s="49" customFormat="1" x14ac:dyDescent="0.25">
      <c r="A1222" s="157"/>
      <c r="B1222" s="136" t="s">
        <v>213</v>
      </c>
      <c r="C1222" s="94" t="s">
        <v>213</v>
      </c>
      <c r="D1222" s="94" t="s">
        <v>303</v>
      </c>
      <c r="E1222" s="94" t="s">
        <v>262</v>
      </c>
      <c r="F1222" s="94">
        <v>40</v>
      </c>
      <c r="G1222" s="350" t="str">
        <f t="shared" si="183"/>
        <v>3.3.94.39.40</v>
      </c>
      <c r="H1222" s="95" t="s">
        <v>438</v>
      </c>
      <c r="I1222" s="207" t="str">
        <f t="shared" si="191"/>
        <v>A</v>
      </c>
      <c r="J1222" s="273">
        <f t="shared" si="190"/>
        <v>5</v>
      </c>
      <c r="K1222" s="474" t="s">
        <v>61</v>
      </c>
      <c r="M1222" s="69" t="str">
        <f t="shared" si="184"/>
        <v>3.3.94.39.40</v>
      </c>
      <c r="N1222" s="69" t="str">
        <f t="shared" si="185"/>
        <v>33943940</v>
      </c>
      <c r="O1222" s="69" t="b">
        <f t="shared" si="186"/>
        <v>1</v>
      </c>
      <c r="P1222" s="186" t="str">
        <f t="shared" si="192"/>
        <v>33943940</v>
      </c>
      <c r="R1222" s="407" t="str">
        <f t="shared" si="187"/>
        <v>A</v>
      </c>
      <c r="S1222" s="49" t="b">
        <f t="shared" si="188"/>
        <v>1</v>
      </c>
      <c r="U1222" s="69" t="str">
        <f t="shared" si="189"/>
        <v>3.3.94.39.40 - PROGRAMA DE ALIMENTAÇÃO DO TRABALHADOR</v>
      </c>
    </row>
    <row r="1223" spans="1:21" s="49" customFormat="1" x14ac:dyDescent="0.25">
      <c r="A1223" s="157"/>
      <c r="B1223" s="136" t="s">
        <v>213</v>
      </c>
      <c r="C1223" s="94" t="s">
        <v>213</v>
      </c>
      <c r="D1223" s="94" t="s">
        <v>303</v>
      </c>
      <c r="E1223" s="94" t="s">
        <v>262</v>
      </c>
      <c r="F1223" s="94">
        <v>41</v>
      </c>
      <c r="G1223" s="350" t="str">
        <f t="shared" si="183"/>
        <v>3.3.94.39.41</v>
      </c>
      <c r="H1223" s="95" t="s">
        <v>412</v>
      </c>
      <c r="I1223" s="207" t="str">
        <f t="shared" si="191"/>
        <v>A</v>
      </c>
      <c r="J1223" s="273">
        <f t="shared" si="190"/>
        <v>5</v>
      </c>
      <c r="K1223" s="474" t="s">
        <v>61</v>
      </c>
      <c r="M1223" s="69" t="str">
        <f t="shared" si="184"/>
        <v>3.3.94.39.41</v>
      </c>
      <c r="N1223" s="69" t="str">
        <f t="shared" si="185"/>
        <v>33943941</v>
      </c>
      <c r="O1223" s="69" t="b">
        <f t="shared" si="186"/>
        <v>1</v>
      </c>
      <c r="P1223" s="186" t="str">
        <f t="shared" si="192"/>
        <v>33943941</v>
      </c>
      <c r="R1223" s="407" t="str">
        <f t="shared" si="187"/>
        <v>A</v>
      </c>
      <c r="S1223" s="49" t="b">
        <f t="shared" si="188"/>
        <v>1</v>
      </c>
      <c r="U1223" s="69" t="str">
        <f t="shared" si="189"/>
        <v>3.3.94.39.41 - FORNECIMENTO DE ALIMENTAÇÃO</v>
      </c>
    </row>
    <row r="1224" spans="1:21" s="49" customFormat="1" x14ac:dyDescent="0.25">
      <c r="A1224" s="157"/>
      <c r="B1224" s="136" t="s">
        <v>213</v>
      </c>
      <c r="C1224" s="94" t="s">
        <v>213</v>
      </c>
      <c r="D1224" s="94" t="s">
        <v>303</v>
      </c>
      <c r="E1224" s="94" t="s">
        <v>262</v>
      </c>
      <c r="F1224" s="94">
        <v>42</v>
      </c>
      <c r="G1224" s="350" t="str">
        <f t="shared" si="183"/>
        <v>3.3.94.39.42</v>
      </c>
      <c r="H1224" s="95" t="s">
        <v>413</v>
      </c>
      <c r="I1224" s="207" t="str">
        <f t="shared" si="191"/>
        <v>A</v>
      </c>
      <c r="J1224" s="273">
        <f t="shared" si="190"/>
        <v>5</v>
      </c>
      <c r="K1224" s="474" t="s">
        <v>61</v>
      </c>
      <c r="M1224" s="69" t="str">
        <f t="shared" si="184"/>
        <v>3.3.94.39.42</v>
      </c>
      <c r="N1224" s="69" t="str">
        <f t="shared" si="185"/>
        <v>33943942</v>
      </c>
      <c r="O1224" s="69" t="b">
        <f t="shared" si="186"/>
        <v>1</v>
      </c>
      <c r="P1224" s="186" t="str">
        <f t="shared" si="192"/>
        <v>33943942</v>
      </c>
      <c r="R1224" s="407" t="str">
        <f t="shared" si="187"/>
        <v>A</v>
      </c>
      <c r="S1224" s="49" t="b">
        <f t="shared" si="188"/>
        <v>1</v>
      </c>
      <c r="U1224" s="69" t="str">
        <f t="shared" si="189"/>
        <v>3.3.94.39.42 - SERVIÇOS DE CARÁTER SECRETO OU RESERVADO</v>
      </c>
    </row>
    <row r="1225" spans="1:21" s="49" customFormat="1" x14ac:dyDescent="0.25">
      <c r="A1225" s="157"/>
      <c r="B1225" s="136" t="s">
        <v>213</v>
      </c>
      <c r="C1225" s="94" t="s">
        <v>213</v>
      </c>
      <c r="D1225" s="94" t="s">
        <v>303</v>
      </c>
      <c r="E1225" s="94" t="s">
        <v>262</v>
      </c>
      <c r="F1225" s="94" t="s">
        <v>243</v>
      </c>
      <c r="G1225" s="350" t="str">
        <f t="shared" si="183"/>
        <v>3.3.94.39.43</v>
      </c>
      <c r="H1225" s="95" t="s">
        <v>164</v>
      </c>
      <c r="I1225" s="207" t="str">
        <f t="shared" si="191"/>
        <v>A</v>
      </c>
      <c r="J1225" s="273">
        <f t="shared" si="190"/>
        <v>5</v>
      </c>
      <c r="K1225" s="474" t="s">
        <v>61</v>
      </c>
      <c r="M1225" s="69" t="str">
        <f t="shared" si="184"/>
        <v>3.3.94.39.43</v>
      </c>
      <c r="N1225" s="69" t="str">
        <f t="shared" si="185"/>
        <v>33943943</v>
      </c>
      <c r="O1225" s="69" t="b">
        <f t="shared" si="186"/>
        <v>1</v>
      </c>
      <c r="P1225" s="186" t="str">
        <f t="shared" si="192"/>
        <v>33943943</v>
      </c>
      <c r="R1225" s="407" t="str">
        <f t="shared" si="187"/>
        <v>A</v>
      </c>
      <c r="S1225" s="49" t="b">
        <f t="shared" si="188"/>
        <v>1</v>
      </c>
      <c r="U1225" s="69" t="str">
        <f t="shared" si="189"/>
        <v>3.3.94.39.43 - SERVIÇOS DE ENERGIA ELÉTRICA</v>
      </c>
    </row>
    <row r="1226" spans="1:21" s="49" customFormat="1" x14ac:dyDescent="0.25">
      <c r="A1226" s="157"/>
      <c r="B1226" s="136" t="s">
        <v>213</v>
      </c>
      <c r="C1226" s="94" t="s">
        <v>213</v>
      </c>
      <c r="D1226" s="94" t="s">
        <v>303</v>
      </c>
      <c r="E1226" s="94" t="s">
        <v>262</v>
      </c>
      <c r="F1226" s="94" t="s">
        <v>244</v>
      </c>
      <c r="G1226" s="350" t="str">
        <f t="shared" si="183"/>
        <v>3.3.94.39.44</v>
      </c>
      <c r="H1226" s="95" t="s">
        <v>165</v>
      </c>
      <c r="I1226" s="207" t="str">
        <f t="shared" si="191"/>
        <v>A</v>
      </c>
      <c r="J1226" s="273">
        <f t="shared" si="190"/>
        <v>5</v>
      </c>
      <c r="K1226" s="474" t="s">
        <v>61</v>
      </c>
      <c r="M1226" s="69" t="str">
        <f t="shared" si="184"/>
        <v>3.3.94.39.44</v>
      </c>
      <c r="N1226" s="69" t="str">
        <f t="shared" si="185"/>
        <v>33943944</v>
      </c>
      <c r="O1226" s="69" t="b">
        <f t="shared" si="186"/>
        <v>1</v>
      </c>
      <c r="P1226" s="186" t="str">
        <f t="shared" si="192"/>
        <v>33943944</v>
      </c>
      <c r="R1226" s="407" t="str">
        <f t="shared" si="187"/>
        <v>A</v>
      </c>
      <c r="S1226" s="49" t="b">
        <f t="shared" si="188"/>
        <v>1</v>
      </c>
      <c r="U1226" s="69" t="str">
        <f t="shared" si="189"/>
        <v>3.3.94.39.44 - SERVIÇOS DE ÁGUA E ESGOTO</v>
      </c>
    </row>
    <row r="1227" spans="1:21" s="49" customFormat="1" x14ac:dyDescent="0.25">
      <c r="A1227" s="157"/>
      <c r="B1227" s="136" t="s">
        <v>213</v>
      </c>
      <c r="C1227" s="94" t="s">
        <v>213</v>
      </c>
      <c r="D1227" s="94" t="s">
        <v>303</v>
      </c>
      <c r="E1227" s="94" t="s">
        <v>262</v>
      </c>
      <c r="F1227" s="94">
        <v>45</v>
      </c>
      <c r="G1227" s="350" t="str">
        <f t="shared" ref="G1227:G1290" si="193">B1227&amp;"."&amp;C1227&amp;"."&amp;D1227&amp;"."&amp;E1227&amp;"."&amp;F1227</f>
        <v>3.3.94.39.45</v>
      </c>
      <c r="H1227" s="95" t="s">
        <v>439</v>
      </c>
      <c r="I1227" s="207" t="str">
        <f t="shared" si="191"/>
        <v>A</v>
      </c>
      <c r="J1227" s="273">
        <f t="shared" si="190"/>
        <v>5</v>
      </c>
      <c r="K1227" s="474" t="s">
        <v>61</v>
      </c>
      <c r="M1227" s="69" t="str">
        <f t="shared" ref="M1227:M1290" si="194">B1227&amp;"."&amp;C1227&amp;"."&amp;D1227&amp;"."&amp;E1227&amp;"."&amp;F1227</f>
        <v>3.3.94.39.45</v>
      </c>
      <c r="N1227" s="69" t="str">
        <f t="shared" ref="N1227:N1290" si="195">SUBSTITUTE(M1227,".","")</f>
        <v>33943945</v>
      </c>
      <c r="O1227" s="69" t="b">
        <f t="shared" ref="O1227:O1290" si="196">N1227=P1227</f>
        <v>1</v>
      </c>
      <c r="P1227" s="186" t="str">
        <f t="shared" si="192"/>
        <v>33943945</v>
      </c>
      <c r="R1227" s="407" t="str">
        <f t="shared" ref="R1227:R1290" si="197">IF(IFERROR(SEARCH("Último",K1227),0)&gt;0,"A","S")</f>
        <v>A</v>
      </c>
      <c r="S1227" s="49" t="b">
        <f t="shared" ref="S1227:S1290" si="198">R1227=I1227</f>
        <v>1</v>
      </c>
      <c r="U1227" s="69" t="str">
        <f t="shared" ref="U1227:U1290" si="199">G1227&amp;" - "&amp;H1227</f>
        <v>3.3.94.39.45 - SERVIÇOS DE GÁS</v>
      </c>
    </row>
    <row r="1228" spans="1:21" s="49" customFormat="1" x14ac:dyDescent="0.25">
      <c r="A1228" s="157"/>
      <c r="B1228" s="136" t="s">
        <v>213</v>
      </c>
      <c r="C1228" s="94" t="s">
        <v>213</v>
      </c>
      <c r="D1228" s="94" t="s">
        <v>303</v>
      </c>
      <c r="E1228" s="94" t="s">
        <v>262</v>
      </c>
      <c r="F1228" s="94">
        <v>46</v>
      </c>
      <c r="G1228" s="350" t="str">
        <f t="shared" si="193"/>
        <v>3.3.94.39.46</v>
      </c>
      <c r="H1228" s="95" t="s">
        <v>415</v>
      </c>
      <c r="I1228" s="207" t="str">
        <f t="shared" si="191"/>
        <v>A</v>
      </c>
      <c r="J1228" s="273">
        <f t="shared" si="190"/>
        <v>5</v>
      </c>
      <c r="K1228" s="474" t="s">
        <v>61</v>
      </c>
      <c r="M1228" s="69" t="str">
        <f t="shared" si="194"/>
        <v>3.3.94.39.46</v>
      </c>
      <c r="N1228" s="69" t="str">
        <f t="shared" si="195"/>
        <v>33943946</v>
      </c>
      <c r="O1228" s="69" t="b">
        <f t="shared" si="196"/>
        <v>1</v>
      </c>
      <c r="P1228" s="186" t="str">
        <f t="shared" si="192"/>
        <v>33943946</v>
      </c>
      <c r="R1228" s="407" t="str">
        <f t="shared" si="197"/>
        <v>A</v>
      </c>
      <c r="S1228" s="49" t="b">
        <f t="shared" si="198"/>
        <v>1</v>
      </c>
      <c r="U1228" s="69" t="str">
        <f t="shared" si="199"/>
        <v>3.3.94.39.46 - SERVIÇOS DOMÉSTICOS</v>
      </c>
    </row>
    <row r="1229" spans="1:21" s="49" customFormat="1" x14ac:dyDescent="0.25">
      <c r="A1229" s="157"/>
      <c r="B1229" s="136" t="s">
        <v>213</v>
      </c>
      <c r="C1229" s="94" t="s">
        <v>213</v>
      </c>
      <c r="D1229" s="94" t="s">
        <v>303</v>
      </c>
      <c r="E1229" s="94" t="s">
        <v>262</v>
      </c>
      <c r="F1229" s="94" t="s">
        <v>247</v>
      </c>
      <c r="G1229" s="350" t="str">
        <f t="shared" si="193"/>
        <v>3.3.94.39.47</v>
      </c>
      <c r="H1229" s="95" t="s">
        <v>166</v>
      </c>
      <c r="I1229" s="207" t="str">
        <f t="shared" si="191"/>
        <v>A</v>
      </c>
      <c r="J1229" s="273">
        <f t="shared" ref="J1229:J1292" si="200">IF( (VALUE(F1229) &gt; 0), 5,IF( (VALUE(E1229) &gt; 0), 4,IF( (VALUE(D1229) &gt; 0), 3,IF( (VALUE(C1229) &gt; 0), 2,1))))</f>
        <v>5</v>
      </c>
      <c r="K1229" s="474" t="s">
        <v>61</v>
      </c>
      <c r="M1229" s="69" t="str">
        <f t="shared" si="194"/>
        <v>3.3.94.39.47</v>
      </c>
      <c r="N1229" s="69" t="str">
        <f t="shared" si="195"/>
        <v>33943947</v>
      </c>
      <c r="O1229" s="69" t="b">
        <f t="shared" si="196"/>
        <v>1</v>
      </c>
      <c r="P1229" s="186" t="str">
        <f t="shared" si="192"/>
        <v>33943947</v>
      </c>
      <c r="R1229" s="407" t="str">
        <f t="shared" si="197"/>
        <v>A</v>
      </c>
      <c r="S1229" s="49" t="b">
        <f t="shared" si="198"/>
        <v>1</v>
      </c>
      <c r="U1229" s="69" t="str">
        <f t="shared" si="199"/>
        <v>3.3.94.39.47 - SERVIÇOS DE COMUNICAÇÃO EM GERAL</v>
      </c>
    </row>
    <row r="1230" spans="1:21" s="49" customFormat="1" x14ac:dyDescent="0.25">
      <c r="A1230" s="157"/>
      <c r="B1230" s="136" t="s">
        <v>213</v>
      </c>
      <c r="C1230" s="94" t="s">
        <v>213</v>
      </c>
      <c r="D1230" s="94" t="s">
        <v>303</v>
      </c>
      <c r="E1230" s="94" t="s">
        <v>262</v>
      </c>
      <c r="F1230" s="94">
        <v>48</v>
      </c>
      <c r="G1230" s="350" t="str">
        <f t="shared" si="193"/>
        <v>3.3.94.39.48</v>
      </c>
      <c r="H1230" s="95" t="s">
        <v>416</v>
      </c>
      <c r="I1230" s="207" t="str">
        <f t="shared" si="191"/>
        <v>A</v>
      </c>
      <c r="J1230" s="273">
        <f t="shared" si="200"/>
        <v>5</v>
      </c>
      <c r="K1230" s="474" t="s">
        <v>61</v>
      </c>
      <c r="M1230" s="69" t="str">
        <f t="shared" si="194"/>
        <v>3.3.94.39.48</v>
      </c>
      <c r="N1230" s="69" t="str">
        <f t="shared" si="195"/>
        <v>33943948</v>
      </c>
      <c r="O1230" s="69" t="b">
        <f t="shared" si="196"/>
        <v>1</v>
      </c>
      <c r="P1230" s="186" t="str">
        <f t="shared" si="192"/>
        <v>33943948</v>
      </c>
      <c r="R1230" s="407" t="str">
        <f t="shared" si="197"/>
        <v>A</v>
      </c>
      <c r="S1230" s="49" t="b">
        <f t="shared" si="198"/>
        <v>1</v>
      </c>
      <c r="U1230" s="69" t="str">
        <f t="shared" si="199"/>
        <v>3.3.94.39.48 - SERVIÇO DE SELEÇÃO E TREINAMENTO</v>
      </c>
    </row>
    <row r="1231" spans="1:21" s="49" customFormat="1" x14ac:dyDescent="0.25">
      <c r="A1231" s="157"/>
      <c r="B1231" s="136" t="s">
        <v>213</v>
      </c>
      <c r="C1231" s="94" t="s">
        <v>213</v>
      </c>
      <c r="D1231" s="94" t="s">
        <v>303</v>
      </c>
      <c r="E1231" s="94" t="s">
        <v>262</v>
      </c>
      <c r="F1231" s="94">
        <v>49</v>
      </c>
      <c r="G1231" s="350" t="str">
        <f t="shared" si="193"/>
        <v>3.3.94.39.49</v>
      </c>
      <c r="H1231" s="95" t="s">
        <v>440</v>
      </c>
      <c r="I1231" s="207" t="str">
        <f t="shared" si="191"/>
        <v>A</v>
      </c>
      <c r="J1231" s="273">
        <f t="shared" si="200"/>
        <v>5</v>
      </c>
      <c r="K1231" s="474" t="s">
        <v>61</v>
      </c>
      <c r="M1231" s="69" t="str">
        <f t="shared" si="194"/>
        <v>3.3.94.39.49</v>
      </c>
      <c r="N1231" s="69" t="str">
        <f t="shared" si="195"/>
        <v>33943949</v>
      </c>
      <c r="O1231" s="69" t="b">
        <f t="shared" si="196"/>
        <v>1</v>
      </c>
      <c r="P1231" s="186" t="str">
        <f t="shared" si="192"/>
        <v>33943949</v>
      </c>
      <c r="R1231" s="407" t="str">
        <f t="shared" si="197"/>
        <v>A</v>
      </c>
      <c r="S1231" s="49" t="b">
        <f t="shared" si="198"/>
        <v>1</v>
      </c>
      <c r="U1231" s="69" t="str">
        <f t="shared" si="199"/>
        <v>3.3.94.39.49 - PRODUÇÕES JORNALÍSTICAS</v>
      </c>
    </row>
    <row r="1232" spans="1:21" s="49" customFormat="1" x14ac:dyDescent="0.25">
      <c r="A1232" s="157"/>
      <c r="B1232" s="136" t="s">
        <v>213</v>
      </c>
      <c r="C1232" s="94" t="s">
        <v>213</v>
      </c>
      <c r="D1232" s="94" t="s">
        <v>303</v>
      </c>
      <c r="E1232" s="94" t="s">
        <v>262</v>
      </c>
      <c r="F1232" s="94" t="s">
        <v>235</v>
      </c>
      <c r="G1232" s="350" t="str">
        <f t="shared" si="193"/>
        <v>3.3.94.39.50</v>
      </c>
      <c r="H1232" s="95" t="s">
        <v>695</v>
      </c>
      <c r="I1232" s="207" t="str">
        <f t="shared" si="191"/>
        <v>A</v>
      </c>
      <c r="J1232" s="273">
        <f t="shared" si="200"/>
        <v>5</v>
      </c>
      <c r="K1232" s="474" t="s">
        <v>61</v>
      </c>
      <c r="M1232" s="69" t="str">
        <f t="shared" si="194"/>
        <v>3.3.94.39.50</v>
      </c>
      <c r="N1232" s="69" t="str">
        <f t="shared" si="195"/>
        <v>33943950</v>
      </c>
      <c r="O1232" s="69" t="b">
        <f t="shared" si="196"/>
        <v>1</v>
      </c>
      <c r="P1232" s="186" t="str">
        <f t="shared" si="192"/>
        <v>33943950</v>
      </c>
      <c r="R1232" s="407" t="str">
        <f t="shared" si="197"/>
        <v>A</v>
      </c>
      <c r="S1232" s="49" t="b">
        <f t="shared" si="198"/>
        <v>1</v>
      </c>
      <c r="U1232" s="69" t="str">
        <f t="shared" si="199"/>
        <v>3.3.94.39.50 - SERV.MEDICO-HOSPITAL., ODONTOL.E LABORATORIAIS</v>
      </c>
    </row>
    <row r="1233" spans="1:21" s="49" customFormat="1" x14ac:dyDescent="0.25">
      <c r="A1233" s="157"/>
      <c r="B1233" s="136" t="s">
        <v>213</v>
      </c>
      <c r="C1233" s="94" t="s">
        <v>213</v>
      </c>
      <c r="D1233" s="94" t="s">
        <v>303</v>
      </c>
      <c r="E1233" s="94" t="s">
        <v>262</v>
      </c>
      <c r="F1233" s="94">
        <v>51</v>
      </c>
      <c r="G1233" s="350" t="str">
        <f t="shared" si="193"/>
        <v>3.3.94.39.51</v>
      </c>
      <c r="H1233" s="95" t="s">
        <v>441</v>
      </c>
      <c r="I1233" s="207" t="str">
        <f t="shared" si="191"/>
        <v>A</v>
      </c>
      <c r="J1233" s="273">
        <f t="shared" si="200"/>
        <v>5</v>
      </c>
      <c r="K1233" s="474" t="s">
        <v>61</v>
      </c>
      <c r="M1233" s="69" t="str">
        <f t="shared" si="194"/>
        <v>3.3.94.39.51</v>
      </c>
      <c r="N1233" s="69" t="str">
        <f t="shared" si="195"/>
        <v>33943951</v>
      </c>
      <c r="O1233" s="69" t="b">
        <f t="shared" si="196"/>
        <v>1</v>
      </c>
      <c r="P1233" s="186" t="str">
        <f t="shared" si="192"/>
        <v>33943951</v>
      </c>
      <c r="R1233" s="407" t="str">
        <f t="shared" si="197"/>
        <v>A</v>
      </c>
      <c r="S1233" s="49" t="b">
        <f t="shared" si="198"/>
        <v>1</v>
      </c>
      <c r="U1233" s="69" t="str">
        <f t="shared" si="199"/>
        <v>3.3.94.39.51 - SERVIÇOS DE ANÁLISES E PESQUISAS CIENTÍFICAS</v>
      </c>
    </row>
    <row r="1234" spans="1:21" s="49" customFormat="1" x14ac:dyDescent="0.25">
      <c r="A1234" s="157"/>
      <c r="B1234" s="136" t="s">
        <v>213</v>
      </c>
      <c r="C1234" s="94" t="s">
        <v>213</v>
      </c>
      <c r="D1234" s="94" t="s">
        <v>303</v>
      </c>
      <c r="E1234" s="94" t="s">
        <v>262</v>
      </c>
      <c r="F1234" s="94">
        <v>52</v>
      </c>
      <c r="G1234" s="350" t="str">
        <f t="shared" si="193"/>
        <v>3.3.94.39.52</v>
      </c>
      <c r="H1234" s="95" t="s">
        <v>417</v>
      </c>
      <c r="I1234" s="207" t="str">
        <f t="shared" si="191"/>
        <v>A</v>
      </c>
      <c r="J1234" s="273">
        <f t="shared" si="200"/>
        <v>5</v>
      </c>
      <c r="K1234" s="474" t="s">
        <v>61</v>
      </c>
      <c r="M1234" s="69" t="str">
        <f t="shared" si="194"/>
        <v>3.3.94.39.52</v>
      </c>
      <c r="N1234" s="69" t="str">
        <f t="shared" si="195"/>
        <v>33943952</v>
      </c>
      <c r="O1234" s="69" t="b">
        <f t="shared" si="196"/>
        <v>1</v>
      </c>
      <c r="P1234" s="186" t="str">
        <f t="shared" si="192"/>
        <v>33943952</v>
      </c>
      <c r="R1234" s="407" t="str">
        <f t="shared" si="197"/>
        <v>A</v>
      </c>
      <c r="S1234" s="49" t="b">
        <f t="shared" si="198"/>
        <v>1</v>
      </c>
      <c r="U1234" s="69" t="str">
        <f t="shared" si="199"/>
        <v>3.3.94.39.52 - SERVIÇOS DE REABILITAÇÃO PROFISSIONAL</v>
      </c>
    </row>
    <row r="1235" spans="1:21" s="49" customFormat="1" x14ac:dyDescent="0.25">
      <c r="A1235" s="157"/>
      <c r="B1235" s="136" t="s">
        <v>213</v>
      </c>
      <c r="C1235" s="94" t="s">
        <v>213</v>
      </c>
      <c r="D1235" s="94" t="s">
        <v>303</v>
      </c>
      <c r="E1235" s="94" t="s">
        <v>262</v>
      </c>
      <c r="F1235" s="94" t="s">
        <v>273</v>
      </c>
      <c r="G1235" s="350" t="str">
        <f t="shared" si="193"/>
        <v>3.3.94.39.53</v>
      </c>
      <c r="H1235" s="95" t="s">
        <v>690</v>
      </c>
      <c r="I1235" s="207" t="str">
        <f t="shared" si="191"/>
        <v>A</v>
      </c>
      <c r="J1235" s="273">
        <f t="shared" si="200"/>
        <v>5</v>
      </c>
      <c r="K1235" s="474" t="s">
        <v>61</v>
      </c>
      <c r="M1235" s="69" t="str">
        <f t="shared" si="194"/>
        <v>3.3.94.39.53</v>
      </c>
      <c r="N1235" s="69" t="str">
        <f t="shared" si="195"/>
        <v>33943953</v>
      </c>
      <c r="O1235" s="69" t="b">
        <f t="shared" si="196"/>
        <v>1</v>
      </c>
      <c r="P1235" s="186" t="str">
        <f t="shared" si="192"/>
        <v>33943953</v>
      </c>
      <c r="R1235" s="407" t="str">
        <f t="shared" si="197"/>
        <v>A</v>
      </c>
      <c r="S1235" s="49" t="b">
        <f t="shared" si="198"/>
        <v>1</v>
      </c>
      <c r="U1235" s="69" t="str">
        <f t="shared" si="199"/>
        <v>3.3.94.39.53 - SERVIÇOS DE ASSISTENCIA SOCIAL</v>
      </c>
    </row>
    <row r="1236" spans="1:21" s="49" customFormat="1" x14ac:dyDescent="0.25">
      <c r="A1236" s="157"/>
      <c r="B1236" s="136" t="s">
        <v>213</v>
      </c>
      <c r="C1236" s="94" t="s">
        <v>213</v>
      </c>
      <c r="D1236" s="94" t="s">
        <v>303</v>
      </c>
      <c r="E1236" s="94" t="s">
        <v>262</v>
      </c>
      <c r="F1236" s="94" t="s">
        <v>274</v>
      </c>
      <c r="G1236" s="350" t="str">
        <f t="shared" si="193"/>
        <v>3.3.94.39.54</v>
      </c>
      <c r="H1236" s="95" t="s">
        <v>696</v>
      </c>
      <c r="I1236" s="207" t="str">
        <f t="shared" ref="I1236:I1299" si="201">IF(J1236&lt;J1237,"S","A")</f>
        <v>A</v>
      </c>
      <c r="J1236" s="273">
        <f t="shared" si="200"/>
        <v>5</v>
      </c>
      <c r="K1236" s="474" t="s">
        <v>61</v>
      </c>
      <c r="M1236" s="69" t="str">
        <f t="shared" si="194"/>
        <v>3.3.94.39.54</v>
      </c>
      <c r="N1236" s="69" t="str">
        <f t="shared" si="195"/>
        <v>33943954</v>
      </c>
      <c r="O1236" s="69" t="b">
        <f t="shared" si="196"/>
        <v>1</v>
      </c>
      <c r="P1236" s="186" t="str">
        <f t="shared" si="192"/>
        <v>33943954</v>
      </c>
      <c r="R1236" s="407" t="str">
        <f t="shared" si="197"/>
        <v>A</v>
      </c>
      <c r="S1236" s="49" t="b">
        <f t="shared" si="198"/>
        <v>1</v>
      </c>
      <c r="U1236" s="69" t="str">
        <f t="shared" si="199"/>
        <v>3.3.94.39.54 - SERVIÇOS DE CRECHES E ASSIST. PRÉ-ESCOLAR</v>
      </c>
    </row>
    <row r="1237" spans="1:21" s="49" customFormat="1" x14ac:dyDescent="0.25">
      <c r="A1237" s="157"/>
      <c r="B1237" s="136" t="s">
        <v>213</v>
      </c>
      <c r="C1237" s="94" t="s">
        <v>213</v>
      </c>
      <c r="D1237" s="94" t="s">
        <v>303</v>
      </c>
      <c r="E1237" s="94" t="s">
        <v>262</v>
      </c>
      <c r="F1237" s="94">
        <v>58</v>
      </c>
      <c r="G1237" s="350" t="str">
        <f t="shared" si="193"/>
        <v>3.3.94.39.58</v>
      </c>
      <c r="H1237" s="95" t="s">
        <v>442</v>
      </c>
      <c r="I1237" s="207" t="str">
        <f t="shared" si="201"/>
        <v>A</v>
      </c>
      <c r="J1237" s="273">
        <f t="shared" si="200"/>
        <v>5</v>
      </c>
      <c r="K1237" s="474" t="s">
        <v>61</v>
      </c>
      <c r="M1237" s="69" t="str">
        <f t="shared" si="194"/>
        <v>3.3.94.39.58</v>
      </c>
      <c r="N1237" s="69" t="str">
        <f t="shared" si="195"/>
        <v>33943958</v>
      </c>
      <c r="O1237" s="69" t="b">
        <f t="shared" si="196"/>
        <v>1</v>
      </c>
      <c r="P1237" s="186" t="str">
        <f t="shared" si="192"/>
        <v>33943958</v>
      </c>
      <c r="R1237" s="407" t="str">
        <f t="shared" si="197"/>
        <v>A</v>
      </c>
      <c r="S1237" s="49" t="b">
        <f t="shared" si="198"/>
        <v>1</v>
      </c>
      <c r="U1237" s="69" t="str">
        <f t="shared" si="199"/>
        <v>3.3.94.39.58 - SERVIÇOS DE TELECOMUNICAÇÕES</v>
      </c>
    </row>
    <row r="1238" spans="1:21" s="49" customFormat="1" x14ac:dyDescent="0.25">
      <c r="A1238" s="157"/>
      <c r="B1238" s="136" t="s">
        <v>213</v>
      </c>
      <c r="C1238" s="94" t="s">
        <v>213</v>
      </c>
      <c r="D1238" s="94" t="s">
        <v>303</v>
      </c>
      <c r="E1238" s="94" t="s">
        <v>262</v>
      </c>
      <c r="F1238" s="94">
        <v>59</v>
      </c>
      <c r="G1238" s="350" t="str">
        <f t="shared" si="193"/>
        <v>3.3.94.39.59</v>
      </c>
      <c r="H1238" s="95" t="s">
        <v>428</v>
      </c>
      <c r="I1238" s="207" t="str">
        <f t="shared" si="201"/>
        <v>A</v>
      </c>
      <c r="J1238" s="273">
        <f t="shared" si="200"/>
        <v>5</v>
      </c>
      <c r="K1238" s="474" t="s">
        <v>61</v>
      </c>
      <c r="M1238" s="69" t="str">
        <f t="shared" si="194"/>
        <v>3.3.94.39.59</v>
      </c>
      <c r="N1238" s="69" t="str">
        <f t="shared" si="195"/>
        <v>33943959</v>
      </c>
      <c r="O1238" s="69" t="b">
        <f t="shared" si="196"/>
        <v>1</v>
      </c>
      <c r="P1238" s="186" t="str">
        <f t="shared" si="192"/>
        <v>33943959</v>
      </c>
      <c r="R1238" s="407" t="str">
        <f t="shared" si="197"/>
        <v>A</v>
      </c>
      <c r="S1238" s="49" t="b">
        <f t="shared" si="198"/>
        <v>1</v>
      </c>
      <c r="U1238" s="69" t="str">
        <f t="shared" si="199"/>
        <v>3.3.94.39.59 - SERVIÇOS DE ÁUDIO, VÍDEO E FOTO</v>
      </c>
    </row>
    <row r="1239" spans="1:21" s="49" customFormat="1" x14ac:dyDescent="0.25">
      <c r="A1239" s="157"/>
      <c r="B1239" s="136" t="s">
        <v>213</v>
      </c>
      <c r="C1239" s="94" t="s">
        <v>213</v>
      </c>
      <c r="D1239" s="94" t="s">
        <v>303</v>
      </c>
      <c r="E1239" s="94" t="s">
        <v>262</v>
      </c>
      <c r="F1239" s="94">
        <v>60</v>
      </c>
      <c r="G1239" s="350" t="str">
        <f t="shared" si="193"/>
        <v>3.3.94.39.60</v>
      </c>
      <c r="H1239" s="95" t="s">
        <v>443</v>
      </c>
      <c r="I1239" s="207" t="str">
        <f t="shared" si="201"/>
        <v>A</v>
      </c>
      <c r="J1239" s="273">
        <f t="shared" si="200"/>
        <v>5</v>
      </c>
      <c r="K1239" s="474" t="s">
        <v>61</v>
      </c>
      <c r="M1239" s="69" t="str">
        <f t="shared" si="194"/>
        <v>3.3.94.39.60</v>
      </c>
      <c r="N1239" s="69" t="str">
        <f t="shared" si="195"/>
        <v>33943960</v>
      </c>
      <c r="O1239" s="69" t="b">
        <f t="shared" si="196"/>
        <v>1</v>
      </c>
      <c r="P1239" s="186" t="str">
        <f t="shared" si="192"/>
        <v>33943960</v>
      </c>
      <c r="R1239" s="407" t="str">
        <f t="shared" si="197"/>
        <v>A</v>
      </c>
      <c r="S1239" s="49" t="b">
        <f t="shared" si="198"/>
        <v>1</v>
      </c>
      <c r="U1239" s="69" t="str">
        <f t="shared" si="199"/>
        <v>3.3.94.39.60 - SERVIÇOS DE MANOBRA E PATRULHAMENTO</v>
      </c>
    </row>
    <row r="1240" spans="1:21" s="49" customFormat="1" x14ac:dyDescent="0.25">
      <c r="A1240" s="157"/>
      <c r="B1240" s="136" t="s">
        <v>213</v>
      </c>
      <c r="C1240" s="94" t="s">
        <v>213</v>
      </c>
      <c r="D1240" s="94" t="s">
        <v>303</v>
      </c>
      <c r="E1240" s="94" t="s">
        <v>262</v>
      </c>
      <c r="F1240" s="94">
        <v>61</v>
      </c>
      <c r="G1240" s="350" t="str">
        <f t="shared" si="193"/>
        <v>3.3.94.39.61</v>
      </c>
      <c r="H1240" s="95" t="s">
        <v>444</v>
      </c>
      <c r="I1240" s="207" t="str">
        <f t="shared" si="201"/>
        <v>A</v>
      </c>
      <c r="J1240" s="273">
        <f t="shared" si="200"/>
        <v>5</v>
      </c>
      <c r="K1240" s="474" t="s">
        <v>61</v>
      </c>
      <c r="M1240" s="69" t="str">
        <f t="shared" si="194"/>
        <v>3.3.94.39.61</v>
      </c>
      <c r="N1240" s="69" t="str">
        <f t="shared" si="195"/>
        <v>33943961</v>
      </c>
      <c r="O1240" s="69" t="b">
        <f t="shared" si="196"/>
        <v>1</v>
      </c>
      <c r="P1240" s="186" t="str">
        <f t="shared" si="192"/>
        <v>33943961</v>
      </c>
      <c r="R1240" s="407" t="str">
        <f t="shared" si="197"/>
        <v>A</v>
      </c>
      <c r="S1240" s="49" t="b">
        <f t="shared" si="198"/>
        <v>1</v>
      </c>
      <c r="U1240" s="69" t="str">
        <f t="shared" si="199"/>
        <v>3.3.94.39.61 - SERVIÇOS DE SOCORRO E SALVAMENTO</v>
      </c>
    </row>
    <row r="1241" spans="1:21" s="49" customFormat="1" x14ac:dyDescent="0.25">
      <c r="A1241" s="157"/>
      <c r="B1241" s="136" t="s">
        <v>213</v>
      </c>
      <c r="C1241" s="94" t="s">
        <v>213</v>
      </c>
      <c r="D1241" s="94" t="s">
        <v>303</v>
      </c>
      <c r="E1241" s="94" t="s">
        <v>262</v>
      </c>
      <c r="F1241" s="94">
        <v>62</v>
      </c>
      <c r="G1241" s="350" t="str">
        <f t="shared" si="193"/>
        <v>3.3.94.39.62</v>
      </c>
      <c r="H1241" s="95" t="s">
        <v>445</v>
      </c>
      <c r="I1241" s="207" t="str">
        <f t="shared" si="201"/>
        <v>A</v>
      </c>
      <c r="J1241" s="273">
        <f t="shared" si="200"/>
        <v>5</v>
      </c>
      <c r="K1241" s="474" t="s">
        <v>61</v>
      </c>
      <c r="M1241" s="69" t="str">
        <f t="shared" si="194"/>
        <v>3.3.94.39.62</v>
      </c>
      <c r="N1241" s="69" t="str">
        <f t="shared" si="195"/>
        <v>33943962</v>
      </c>
      <c r="O1241" s="69" t="b">
        <f t="shared" si="196"/>
        <v>1</v>
      </c>
      <c r="P1241" s="186" t="str">
        <f t="shared" si="192"/>
        <v>33943962</v>
      </c>
      <c r="R1241" s="407" t="str">
        <f t="shared" si="197"/>
        <v>A</v>
      </c>
      <c r="S1241" s="49" t="b">
        <f t="shared" si="198"/>
        <v>1</v>
      </c>
      <c r="U1241" s="69" t="str">
        <f t="shared" si="199"/>
        <v>3.3.94.39.62 - SERVIÇOS DE PRODUÇÃO INDUSTRIAL</v>
      </c>
    </row>
    <row r="1242" spans="1:21" s="49" customFormat="1" x14ac:dyDescent="0.25">
      <c r="A1242" s="157"/>
      <c r="B1242" s="136" t="s">
        <v>213</v>
      </c>
      <c r="C1242" s="94" t="s">
        <v>213</v>
      </c>
      <c r="D1242" s="94" t="s">
        <v>303</v>
      </c>
      <c r="E1242" s="94" t="s">
        <v>262</v>
      </c>
      <c r="F1242" s="94">
        <v>63</v>
      </c>
      <c r="G1242" s="350" t="str">
        <f t="shared" si="193"/>
        <v>3.3.94.39.63</v>
      </c>
      <c r="H1242" s="95" t="s">
        <v>446</v>
      </c>
      <c r="I1242" s="207" t="str">
        <f t="shared" si="201"/>
        <v>A</v>
      </c>
      <c r="J1242" s="273">
        <f t="shared" si="200"/>
        <v>5</v>
      </c>
      <c r="K1242" s="474" t="s">
        <v>61</v>
      </c>
      <c r="M1242" s="69" t="str">
        <f t="shared" si="194"/>
        <v>3.3.94.39.63</v>
      </c>
      <c r="N1242" s="69" t="str">
        <f t="shared" si="195"/>
        <v>33943963</v>
      </c>
      <c r="O1242" s="69" t="b">
        <f t="shared" si="196"/>
        <v>1</v>
      </c>
      <c r="P1242" s="186" t="str">
        <f t="shared" si="192"/>
        <v>33943963</v>
      </c>
      <c r="R1242" s="407" t="str">
        <f t="shared" si="197"/>
        <v>A</v>
      </c>
      <c r="S1242" s="49" t="b">
        <f t="shared" si="198"/>
        <v>1</v>
      </c>
      <c r="U1242" s="69" t="str">
        <f t="shared" si="199"/>
        <v>3.3.94.39.63 - SERVIÇOS GRÁFICOS</v>
      </c>
    </row>
    <row r="1243" spans="1:21" s="49" customFormat="1" x14ac:dyDescent="0.25">
      <c r="A1243" s="157"/>
      <c r="B1243" s="136" t="s">
        <v>213</v>
      </c>
      <c r="C1243" s="94" t="s">
        <v>213</v>
      </c>
      <c r="D1243" s="94" t="s">
        <v>303</v>
      </c>
      <c r="E1243" s="94" t="s">
        <v>262</v>
      </c>
      <c r="F1243" s="94" t="s">
        <v>281</v>
      </c>
      <c r="G1243" s="350" t="str">
        <f t="shared" si="193"/>
        <v>3.3.94.39.64</v>
      </c>
      <c r="H1243" s="95" t="s">
        <v>697</v>
      </c>
      <c r="I1243" s="207" t="str">
        <f t="shared" si="201"/>
        <v>A</v>
      </c>
      <c r="J1243" s="273">
        <f t="shared" si="200"/>
        <v>5</v>
      </c>
      <c r="K1243" s="474" t="s">
        <v>61</v>
      </c>
      <c r="M1243" s="69" t="str">
        <f t="shared" si="194"/>
        <v>3.3.94.39.64</v>
      </c>
      <c r="N1243" s="69" t="str">
        <f t="shared" si="195"/>
        <v>33943964</v>
      </c>
      <c r="O1243" s="69" t="b">
        <f t="shared" si="196"/>
        <v>1</v>
      </c>
      <c r="P1243" s="186" t="str">
        <f t="shared" si="192"/>
        <v>33943964</v>
      </c>
      <c r="R1243" s="407" t="str">
        <f t="shared" si="197"/>
        <v>A</v>
      </c>
      <c r="S1243" s="49" t="b">
        <f t="shared" si="198"/>
        <v>1</v>
      </c>
      <c r="U1243" s="69" t="str">
        <f t="shared" si="199"/>
        <v>3.3.94.39.64 - SERV.DE PERÍCIA MÉDICA/ODONTOLOG P/BENEFÍCIOS</v>
      </c>
    </row>
    <row r="1244" spans="1:21" s="49" customFormat="1" x14ac:dyDescent="0.25">
      <c r="A1244" s="157"/>
      <c r="B1244" s="136" t="s">
        <v>213</v>
      </c>
      <c r="C1244" s="94" t="s">
        <v>213</v>
      </c>
      <c r="D1244" s="94" t="s">
        <v>303</v>
      </c>
      <c r="E1244" s="94" t="s">
        <v>262</v>
      </c>
      <c r="F1244" s="94" t="s">
        <v>282</v>
      </c>
      <c r="G1244" s="350" t="str">
        <f t="shared" si="193"/>
        <v>3.3.94.39.65</v>
      </c>
      <c r="H1244" s="95" t="s">
        <v>698</v>
      </c>
      <c r="I1244" s="207" t="str">
        <f t="shared" si="201"/>
        <v>A</v>
      </c>
      <c r="J1244" s="273">
        <f t="shared" si="200"/>
        <v>5</v>
      </c>
      <c r="K1244" s="474" t="s">
        <v>61</v>
      </c>
      <c r="M1244" s="69" t="str">
        <f t="shared" si="194"/>
        <v>3.3.94.39.65</v>
      </c>
      <c r="N1244" s="69" t="str">
        <f t="shared" si="195"/>
        <v>33943965</v>
      </c>
      <c r="O1244" s="69" t="b">
        <f t="shared" si="196"/>
        <v>1</v>
      </c>
      <c r="P1244" s="186" t="str">
        <f t="shared" si="192"/>
        <v>33943965</v>
      </c>
      <c r="R1244" s="407" t="str">
        <f t="shared" si="197"/>
        <v>A</v>
      </c>
      <c r="S1244" s="49" t="b">
        <f t="shared" si="198"/>
        <v>1</v>
      </c>
      <c r="U1244" s="69" t="str">
        <f t="shared" si="199"/>
        <v>3.3.94.39.65 - SERVIÇOS DE APOIO AO ENSINO</v>
      </c>
    </row>
    <row r="1245" spans="1:21" s="49" customFormat="1" x14ac:dyDescent="0.25">
      <c r="A1245" s="157"/>
      <c r="B1245" s="136" t="s">
        <v>213</v>
      </c>
      <c r="C1245" s="94" t="s">
        <v>213</v>
      </c>
      <c r="D1245" s="94" t="s">
        <v>303</v>
      </c>
      <c r="E1245" s="94" t="s">
        <v>262</v>
      </c>
      <c r="F1245" s="94">
        <v>66</v>
      </c>
      <c r="G1245" s="350" t="str">
        <f t="shared" si="193"/>
        <v>3.3.94.39.66</v>
      </c>
      <c r="H1245" s="95" t="s">
        <v>447</v>
      </c>
      <c r="I1245" s="207" t="str">
        <f t="shared" si="201"/>
        <v>A</v>
      </c>
      <c r="J1245" s="273">
        <f t="shared" si="200"/>
        <v>5</v>
      </c>
      <c r="K1245" s="474" t="s">
        <v>61</v>
      </c>
      <c r="M1245" s="69" t="str">
        <f t="shared" si="194"/>
        <v>3.3.94.39.66</v>
      </c>
      <c r="N1245" s="69" t="str">
        <f t="shared" si="195"/>
        <v>33943966</v>
      </c>
      <c r="O1245" s="69" t="b">
        <f t="shared" si="196"/>
        <v>1</v>
      </c>
      <c r="P1245" s="186" t="str">
        <f t="shared" si="192"/>
        <v>33943966</v>
      </c>
      <c r="R1245" s="407" t="str">
        <f t="shared" si="197"/>
        <v>A</v>
      </c>
      <c r="S1245" s="49" t="b">
        <f t="shared" si="198"/>
        <v>1</v>
      </c>
      <c r="U1245" s="69" t="str">
        <f t="shared" si="199"/>
        <v>3.3.94.39.66 - SERVIÇOS JUDICIÁRIOS</v>
      </c>
    </row>
    <row r="1246" spans="1:21" s="49" customFormat="1" x14ac:dyDescent="0.25">
      <c r="A1246" s="157"/>
      <c r="B1246" s="136" t="s">
        <v>213</v>
      </c>
      <c r="C1246" s="94" t="s">
        <v>213</v>
      </c>
      <c r="D1246" s="94" t="s">
        <v>303</v>
      </c>
      <c r="E1246" s="94" t="s">
        <v>262</v>
      </c>
      <c r="F1246" s="94">
        <v>67</v>
      </c>
      <c r="G1246" s="350" t="str">
        <f t="shared" si="193"/>
        <v>3.3.94.39.67</v>
      </c>
      <c r="H1246" s="95" t="s">
        <v>448</v>
      </c>
      <c r="I1246" s="207" t="str">
        <f t="shared" si="201"/>
        <v>A</v>
      </c>
      <c r="J1246" s="273">
        <f t="shared" si="200"/>
        <v>5</v>
      </c>
      <c r="K1246" s="474" t="s">
        <v>61</v>
      </c>
      <c r="M1246" s="69" t="str">
        <f t="shared" si="194"/>
        <v>3.3.94.39.67</v>
      </c>
      <c r="N1246" s="69" t="str">
        <f t="shared" si="195"/>
        <v>33943967</v>
      </c>
      <c r="O1246" s="69" t="b">
        <f t="shared" si="196"/>
        <v>1</v>
      </c>
      <c r="P1246" s="186" t="str">
        <f t="shared" si="192"/>
        <v>33943967</v>
      </c>
      <c r="R1246" s="407" t="str">
        <f t="shared" si="197"/>
        <v>A</v>
      </c>
      <c r="S1246" s="49" t="b">
        <f t="shared" si="198"/>
        <v>1</v>
      </c>
      <c r="U1246" s="69" t="str">
        <f t="shared" si="199"/>
        <v>3.3.94.39.67 - SERVIÇOS FUNERÁRIOS</v>
      </c>
    </row>
    <row r="1247" spans="1:21" s="49" customFormat="1" x14ac:dyDescent="0.25">
      <c r="A1247" s="157"/>
      <c r="B1247" s="136" t="s">
        <v>213</v>
      </c>
      <c r="C1247" s="94" t="s">
        <v>213</v>
      </c>
      <c r="D1247" s="94" t="s">
        <v>303</v>
      </c>
      <c r="E1247" s="94" t="s">
        <v>262</v>
      </c>
      <c r="F1247" s="94">
        <v>68</v>
      </c>
      <c r="G1247" s="350" t="str">
        <f t="shared" si="193"/>
        <v>3.3.94.39.68</v>
      </c>
      <c r="H1247" s="95" t="s">
        <v>419</v>
      </c>
      <c r="I1247" s="207" t="str">
        <f t="shared" si="201"/>
        <v>A</v>
      </c>
      <c r="J1247" s="273">
        <f t="shared" si="200"/>
        <v>5</v>
      </c>
      <c r="K1247" s="474" t="s">
        <v>61</v>
      </c>
      <c r="M1247" s="69" t="str">
        <f t="shared" si="194"/>
        <v>3.3.94.39.68</v>
      </c>
      <c r="N1247" s="69" t="str">
        <f t="shared" si="195"/>
        <v>33943968</v>
      </c>
      <c r="O1247" s="69" t="b">
        <f t="shared" si="196"/>
        <v>1</v>
      </c>
      <c r="P1247" s="186" t="str">
        <f t="shared" si="192"/>
        <v>33943968</v>
      </c>
      <c r="R1247" s="407" t="str">
        <f t="shared" si="197"/>
        <v>A</v>
      </c>
      <c r="S1247" s="49" t="b">
        <f t="shared" si="198"/>
        <v>1</v>
      </c>
      <c r="U1247" s="69" t="str">
        <f t="shared" si="199"/>
        <v>3.3.94.39.68 - SERVIÇO DE CONSERVAÇÃO E REBENEFICIAMENTO DE MERCADORIAS</v>
      </c>
    </row>
    <row r="1248" spans="1:21" s="49" customFormat="1" x14ac:dyDescent="0.25">
      <c r="A1248" s="157"/>
      <c r="B1248" s="136" t="s">
        <v>213</v>
      </c>
      <c r="C1248" s="94" t="s">
        <v>213</v>
      </c>
      <c r="D1248" s="94" t="s">
        <v>303</v>
      </c>
      <c r="E1248" s="94" t="s">
        <v>262</v>
      </c>
      <c r="F1248" s="94">
        <v>69</v>
      </c>
      <c r="G1248" s="350" t="str">
        <f t="shared" si="193"/>
        <v>3.3.94.39.69</v>
      </c>
      <c r="H1248" s="95" t="s">
        <v>449</v>
      </c>
      <c r="I1248" s="207" t="str">
        <f t="shared" si="201"/>
        <v>A</v>
      </c>
      <c r="J1248" s="273">
        <f t="shared" si="200"/>
        <v>5</v>
      </c>
      <c r="K1248" s="474" t="s">
        <v>61</v>
      </c>
      <c r="M1248" s="69" t="str">
        <f t="shared" si="194"/>
        <v>3.3.94.39.69</v>
      </c>
      <c r="N1248" s="69" t="str">
        <f t="shared" si="195"/>
        <v>33943969</v>
      </c>
      <c r="O1248" s="69" t="b">
        <f t="shared" si="196"/>
        <v>1</v>
      </c>
      <c r="P1248" s="186" t="str">
        <f t="shared" si="192"/>
        <v>33943969</v>
      </c>
      <c r="R1248" s="407" t="str">
        <f t="shared" si="197"/>
        <v>A</v>
      </c>
      <c r="S1248" s="49" t="b">
        <f t="shared" si="198"/>
        <v>1</v>
      </c>
      <c r="U1248" s="69" t="str">
        <f t="shared" si="199"/>
        <v>3.3.94.39.69 - SEGUROS EM GERAL</v>
      </c>
    </row>
    <row r="1249" spans="1:21" s="49" customFormat="1" x14ac:dyDescent="0.25">
      <c r="A1249" s="157"/>
      <c r="B1249" s="136" t="s">
        <v>213</v>
      </c>
      <c r="C1249" s="94" t="s">
        <v>213</v>
      </c>
      <c r="D1249" s="94" t="s">
        <v>303</v>
      </c>
      <c r="E1249" s="94" t="s">
        <v>262</v>
      </c>
      <c r="F1249" s="94">
        <v>70</v>
      </c>
      <c r="G1249" s="350" t="str">
        <f t="shared" si="193"/>
        <v>3.3.94.39.70</v>
      </c>
      <c r="H1249" s="95" t="s">
        <v>421</v>
      </c>
      <c r="I1249" s="207" t="str">
        <f t="shared" si="201"/>
        <v>A</v>
      </c>
      <c r="J1249" s="273">
        <f t="shared" si="200"/>
        <v>5</v>
      </c>
      <c r="K1249" s="474" t="s">
        <v>61</v>
      </c>
      <c r="M1249" s="69" t="str">
        <f t="shared" si="194"/>
        <v>3.3.94.39.70</v>
      </c>
      <c r="N1249" s="69" t="str">
        <f t="shared" si="195"/>
        <v>33943970</v>
      </c>
      <c r="O1249" s="69" t="b">
        <f t="shared" si="196"/>
        <v>1</v>
      </c>
      <c r="P1249" s="186" t="str">
        <f t="shared" si="192"/>
        <v>33943970</v>
      </c>
      <c r="R1249" s="407" t="str">
        <f t="shared" si="197"/>
        <v>A</v>
      </c>
      <c r="S1249" s="49" t="b">
        <f t="shared" si="198"/>
        <v>1</v>
      </c>
      <c r="U1249" s="69" t="str">
        <f t="shared" si="199"/>
        <v>3.3.94.39.70 - CONFECÇÃO DE UNIFORMES, BANDEIRAS E FLÂMULAS</v>
      </c>
    </row>
    <row r="1250" spans="1:21" s="49" customFormat="1" x14ac:dyDescent="0.25">
      <c r="A1250" s="157"/>
      <c r="B1250" s="136" t="s">
        <v>213</v>
      </c>
      <c r="C1250" s="94" t="s">
        <v>213</v>
      </c>
      <c r="D1250" s="94" t="s">
        <v>303</v>
      </c>
      <c r="E1250" s="94" t="s">
        <v>262</v>
      </c>
      <c r="F1250" s="94">
        <v>71</v>
      </c>
      <c r="G1250" s="350" t="str">
        <f t="shared" si="193"/>
        <v>3.3.94.39.71</v>
      </c>
      <c r="H1250" s="95" t="s">
        <v>420</v>
      </c>
      <c r="I1250" s="207" t="str">
        <f t="shared" si="201"/>
        <v>A</v>
      </c>
      <c r="J1250" s="273">
        <f t="shared" si="200"/>
        <v>5</v>
      </c>
      <c r="K1250" s="474" t="s">
        <v>61</v>
      </c>
      <c r="M1250" s="69" t="str">
        <f t="shared" si="194"/>
        <v>3.3.94.39.71</v>
      </c>
      <c r="N1250" s="69" t="str">
        <f t="shared" si="195"/>
        <v>33943971</v>
      </c>
      <c r="O1250" s="69" t="b">
        <f t="shared" si="196"/>
        <v>1</v>
      </c>
      <c r="P1250" s="186" t="str">
        <f t="shared" si="192"/>
        <v>33943971</v>
      </c>
      <c r="R1250" s="407" t="str">
        <f t="shared" si="197"/>
        <v>A</v>
      </c>
      <c r="S1250" s="49" t="b">
        <f t="shared" si="198"/>
        <v>1</v>
      </c>
      <c r="U1250" s="69" t="str">
        <f t="shared" si="199"/>
        <v>3.3.94.39.71 - CONFECÇÃO DE MATERIAL DE ACONDICIONAMENTO E EMBALAGEM</v>
      </c>
    </row>
    <row r="1251" spans="1:21" s="49" customFormat="1" x14ac:dyDescent="0.25">
      <c r="A1251" s="157"/>
      <c r="B1251" s="136" t="s">
        <v>213</v>
      </c>
      <c r="C1251" s="94" t="s">
        <v>213</v>
      </c>
      <c r="D1251" s="94" t="s">
        <v>303</v>
      </c>
      <c r="E1251" s="94" t="s">
        <v>262</v>
      </c>
      <c r="F1251" s="94" t="s">
        <v>289</v>
      </c>
      <c r="G1251" s="350" t="str">
        <f t="shared" si="193"/>
        <v>3.3.94.39.72</v>
      </c>
      <c r="H1251" s="95" t="s">
        <v>167</v>
      </c>
      <c r="I1251" s="207" t="str">
        <f t="shared" si="201"/>
        <v>A</v>
      </c>
      <c r="J1251" s="273">
        <f t="shared" si="200"/>
        <v>5</v>
      </c>
      <c r="K1251" s="474" t="s">
        <v>61</v>
      </c>
      <c r="M1251" s="69" t="str">
        <f t="shared" si="194"/>
        <v>3.3.94.39.72</v>
      </c>
      <c r="N1251" s="69" t="str">
        <f t="shared" si="195"/>
        <v>33943972</v>
      </c>
      <c r="O1251" s="69" t="b">
        <f t="shared" si="196"/>
        <v>1</v>
      </c>
      <c r="P1251" s="186" t="str">
        <f t="shared" si="192"/>
        <v>33943972</v>
      </c>
      <c r="R1251" s="407" t="str">
        <f t="shared" si="197"/>
        <v>A</v>
      </c>
      <c r="S1251" s="49" t="b">
        <f t="shared" si="198"/>
        <v>1</v>
      </c>
      <c r="U1251" s="69" t="str">
        <f t="shared" si="199"/>
        <v>3.3.94.39.72 - VALE-TRANSPORTE</v>
      </c>
    </row>
    <row r="1252" spans="1:21" s="49" customFormat="1" x14ac:dyDescent="0.25">
      <c r="A1252" s="157"/>
      <c r="B1252" s="136" t="s">
        <v>213</v>
      </c>
      <c r="C1252" s="94" t="s">
        <v>213</v>
      </c>
      <c r="D1252" s="94" t="s">
        <v>303</v>
      </c>
      <c r="E1252" s="94" t="s">
        <v>262</v>
      </c>
      <c r="F1252" s="94">
        <v>73</v>
      </c>
      <c r="G1252" s="350" t="str">
        <f t="shared" si="193"/>
        <v>3.3.94.39.73</v>
      </c>
      <c r="H1252" s="95" t="s">
        <v>450</v>
      </c>
      <c r="I1252" s="207" t="str">
        <f t="shared" si="201"/>
        <v>A</v>
      </c>
      <c r="J1252" s="273">
        <f t="shared" si="200"/>
        <v>5</v>
      </c>
      <c r="K1252" s="474" t="s">
        <v>61</v>
      </c>
      <c r="M1252" s="69" t="str">
        <f t="shared" si="194"/>
        <v>3.3.94.39.73</v>
      </c>
      <c r="N1252" s="69" t="str">
        <f t="shared" si="195"/>
        <v>33943973</v>
      </c>
      <c r="O1252" s="69" t="b">
        <f t="shared" si="196"/>
        <v>1</v>
      </c>
      <c r="P1252" s="186" t="str">
        <f t="shared" si="192"/>
        <v>33943973</v>
      </c>
      <c r="R1252" s="407" t="str">
        <f t="shared" si="197"/>
        <v>A</v>
      </c>
      <c r="S1252" s="49" t="b">
        <f t="shared" si="198"/>
        <v>1</v>
      </c>
      <c r="U1252" s="69" t="str">
        <f t="shared" si="199"/>
        <v>3.3.94.39.73 - TRANSPORTE DE SERVIDORES</v>
      </c>
    </row>
    <row r="1253" spans="1:21" s="49" customFormat="1" x14ac:dyDescent="0.25">
      <c r="A1253" s="157"/>
      <c r="B1253" s="136" t="s">
        <v>213</v>
      </c>
      <c r="C1253" s="94" t="s">
        <v>213</v>
      </c>
      <c r="D1253" s="94" t="s">
        <v>303</v>
      </c>
      <c r="E1253" s="94" t="s">
        <v>262</v>
      </c>
      <c r="F1253" s="94">
        <v>74</v>
      </c>
      <c r="G1253" s="350" t="str">
        <f t="shared" si="193"/>
        <v>3.3.94.39.74</v>
      </c>
      <c r="H1253" s="95" t="s">
        <v>422</v>
      </c>
      <c r="I1253" s="207" t="str">
        <f t="shared" si="201"/>
        <v>A</v>
      </c>
      <c r="J1253" s="273">
        <f t="shared" si="200"/>
        <v>5</v>
      </c>
      <c r="K1253" s="474" t="s">
        <v>61</v>
      </c>
      <c r="M1253" s="69" t="str">
        <f t="shared" si="194"/>
        <v>3.3.94.39.74</v>
      </c>
      <c r="N1253" s="69" t="str">
        <f t="shared" si="195"/>
        <v>33943974</v>
      </c>
      <c r="O1253" s="69" t="b">
        <f t="shared" si="196"/>
        <v>1</v>
      </c>
      <c r="P1253" s="186" t="str">
        <f t="shared" si="192"/>
        <v>33943974</v>
      </c>
      <c r="R1253" s="407" t="str">
        <f t="shared" si="197"/>
        <v>A</v>
      </c>
      <c r="S1253" s="49" t="b">
        <f t="shared" si="198"/>
        <v>1</v>
      </c>
      <c r="U1253" s="69" t="str">
        <f t="shared" si="199"/>
        <v>3.3.94.39.74 - FRETES E TRANSPORTES DE ENCOMENDAS</v>
      </c>
    </row>
    <row r="1254" spans="1:21" s="49" customFormat="1" x14ac:dyDescent="0.25">
      <c r="A1254" s="157"/>
      <c r="B1254" s="136" t="s">
        <v>213</v>
      </c>
      <c r="C1254" s="94" t="s">
        <v>213</v>
      </c>
      <c r="D1254" s="94" t="s">
        <v>303</v>
      </c>
      <c r="E1254" s="94" t="s">
        <v>262</v>
      </c>
      <c r="F1254" s="94">
        <v>76</v>
      </c>
      <c r="G1254" s="350" t="str">
        <f t="shared" si="193"/>
        <v>3.3.94.39.76</v>
      </c>
      <c r="H1254" s="95" t="s">
        <v>451</v>
      </c>
      <c r="I1254" s="207" t="str">
        <f t="shared" si="201"/>
        <v>A</v>
      </c>
      <c r="J1254" s="273">
        <f t="shared" si="200"/>
        <v>5</v>
      </c>
      <c r="K1254" s="474" t="s">
        <v>61</v>
      </c>
      <c r="M1254" s="69" t="str">
        <f t="shared" si="194"/>
        <v>3.3.94.39.76</v>
      </c>
      <c r="N1254" s="69" t="str">
        <f t="shared" si="195"/>
        <v>33943976</v>
      </c>
      <c r="O1254" s="69" t="b">
        <f t="shared" si="196"/>
        <v>1</v>
      </c>
      <c r="P1254" s="186" t="str">
        <f t="shared" si="192"/>
        <v>33943976</v>
      </c>
      <c r="R1254" s="407" t="str">
        <f t="shared" si="197"/>
        <v>A</v>
      </c>
      <c r="S1254" s="49" t="b">
        <f t="shared" si="198"/>
        <v>1</v>
      </c>
      <c r="U1254" s="69" t="str">
        <f t="shared" si="199"/>
        <v>3.3.94.39.76 - CLASSIFICAÇÃO DE PRODUTOS</v>
      </c>
    </row>
    <row r="1255" spans="1:21" s="49" customFormat="1" x14ac:dyDescent="0.25">
      <c r="A1255" s="157"/>
      <c r="B1255" s="136" t="s">
        <v>213</v>
      </c>
      <c r="C1255" s="94" t="s">
        <v>213</v>
      </c>
      <c r="D1255" s="94" t="s">
        <v>303</v>
      </c>
      <c r="E1255" s="94" t="s">
        <v>262</v>
      </c>
      <c r="F1255" s="94" t="s">
        <v>293</v>
      </c>
      <c r="G1255" s="350" t="str">
        <f t="shared" si="193"/>
        <v>3.3.94.39.77</v>
      </c>
      <c r="H1255" s="95" t="s">
        <v>699</v>
      </c>
      <c r="I1255" s="207" t="str">
        <f t="shared" si="201"/>
        <v>A</v>
      </c>
      <c r="J1255" s="273">
        <f t="shared" si="200"/>
        <v>5</v>
      </c>
      <c r="K1255" s="474" t="s">
        <v>61</v>
      </c>
      <c r="M1255" s="69" t="str">
        <f t="shared" si="194"/>
        <v>3.3.94.39.77</v>
      </c>
      <c r="N1255" s="69" t="str">
        <f t="shared" si="195"/>
        <v>33943977</v>
      </c>
      <c r="O1255" s="69" t="b">
        <f t="shared" si="196"/>
        <v>1</v>
      </c>
      <c r="P1255" s="186" t="str">
        <f t="shared" si="192"/>
        <v>33943977</v>
      </c>
      <c r="R1255" s="407" t="str">
        <f t="shared" si="197"/>
        <v>A</v>
      </c>
      <c r="S1255" s="49" t="b">
        <f t="shared" si="198"/>
        <v>1</v>
      </c>
      <c r="U1255" s="69" t="str">
        <f t="shared" si="199"/>
        <v>3.3.94.39.77 - VIGILÂNCIA OSTENSIVA/MONITORADA</v>
      </c>
    </row>
    <row r="1256" spans="1:21" s="49" customFormat="1" x14ac:dyDescent="0.25">
      <c r="A1256" s="157"/>
      <c r="B1256" s="136" t="s">
        <v>213</v>
      </c>
      <c r="C1256" s="94" t="s">
        <v>213</v>
      </c>
      <c r="D1256" s="94" t="s">
        <v>303</v>
      </c>
      <c r="E1256" s="94" t="s">
        <v>262</v>
      </c>
      <c r="F1256" s="94" t="s">
        <v>294</v>
      </c>
      <c r="G1256" s="350" t="str">
        <f t="shared" si="193"/>
        <v>3.3.94.39.78</v>
      </c>
      <c r="H1256" s="95" t="s">
        <v>700</v>
      </c>
      <c r="I1256" s="207" t="str">
        <f t="shared" si="201"/>
        <v>A</v>
      </c>
      <c r="J1256" s="273">
        <f t="shared" si="200"/>
        <v>5</v>
      </c>
      <c r="K1256" s="474" t="s">
        <v>61</v>
      </c>
      <c r="M1256" s="69" t="str">
        <f t="shared" si="194"/>
        <v>3.3.94.39.78</v>
      </c>
      <c r="N1256" s="69" t="str">
        <f t="shared" si="195"/>
        <v>33943978</v>
      </c>
      <c r="O1256" s="69" t="b">
        <f t="shared" si="196"/>
        <v>1</v>
      </c>
      <c r="P1256" s="186" t="str">
        <f t="shared" si="192"/>
        <v>33943978</v>
      </c>
      <c r="R1256" s="407" t="str">
        <f t="shared" si="197"/>
        <v>A</v>
      </c>
      <c r="S1256" s="49" t="b">
        <f t="shared" si="198"/>
        <v>1</v>
      </c>
      <c r="U1256" s="69" t="str">
        <f t="shared" si="199"/>
        <v>3.3.94.39.78 - LIMPEZA E CONSERVAÇÃO</v>
      </c>
    </row>
    <row r="1257" spans="1:21" s="49" customFormat="1" x14ac:dyDescent="0.25">
      <c r="A1257" s="157"/>
      <c r="B1257" s="136" t="s">
        <v>213</v>
      </c>
      <c r="C1257" s="94" t="s">
        <v>213</v>
      </c>
      <c r="D1257" s="94" t="s">
        <v>303</v>
      </c>
      <c r="E1257" s="94" t="s">
        <v>262</v>
      </c>
      <c r="F1257" s="94">
        <v>79</v>
      </c>
      <c r="G1257" s="350" t="str">
        <f t="shared" si="193"/>
        <v>3.3.94.39.79</v>
      </c>
      <c r="H1257" s="95" t="s">
        <v>418</v>
      </c>
      <c r="I1257" s="207" t="str">
        <f t="shared" si="201"/>
        <v>A</v>
      </c>
      <c r="J1257" s="273">
        <f t="shared" si="200"/>
        <v>5</v>
      </c>
      <c r="K1257" s="474" t="s">
        <v>61</v>
      </c>
      <c r="M1257" s="69" t="str">
        <f t="shared" si="194"/>
        <v>3.3.94.39.79</v>
      </c>
      <c r="N1257" s="69" t="str">
        <f t="shared" si="195"/>
        <v>33943979</v>
      </c>
      <c r="O1257" s="69" t="b">
        <f t="shared" si="196"/>
        <v>1</v>
      </c>
      <c r="P1257" s="186" t="str">
        <f t="shared" si="192"/>
        <v>33943979</v>
      </c>
      <c r="R1257" s="407" t="str">
        <f t="shared" si="197"/>
        <v>A</v>
      </c>
      <c r="S1257" s="49" t="b">
        <f t="shared" si="198"/>
        <v>1</v>
      </c>
      <c r="U1257" s="69" t="str">
        <f t="shared" si="199"/>
        <v>3.3.94.39.79 - SERVIÇO DE APOIO ADMINISTRATIVO, TÉCNICO E OPERACIONAL</v>
      </c>
    </row>
    <row r="1258" spans="1:21" s="49" customFormat="1" x14ac:dyDescent="0.25">
      <c r="A1258" s="157"/>
      <c r="B1258" s="136" t="s">
        <v>213</v>
      </c>
      <c r="C1258" s="94" t="s">
        <v>213</v>
      </c>
      <c r="D1258" s="94" t="s">
        <v>303</v>
      </c>
      <c r="E1258" s="94" t="s">
        <v>262</v>
      </c>
      <c r="F1258" s="94">
        <v>80</v>
      </c>
      <c r="G1258" s="350" t="str">
        <f t="shared" si="193"/>
        <v>3.3.94.39.80</v>
      </c>
      <c r="H1258" s="95" t="s">
        <v>452</v>
      </c>
      <c r="I1258" s="207" t="str">
        <f t="shared" si="201"/>
        <v>A</v>
      </c>
      <c r="J1258" s="273">
        <f t="shared" si="200"/>
        <v>5</v>
      </c>
      <c r="K1258" s="474" t="s">
        <v>61</v>
      </c>
      <c r="M1258" s="69" t="str">
        <f t="shared" si="194"/>
        <v>3.3.94.39.80</v>
      </c>
      <c r="N1258" s="69" t="str">
        <f t="shared" si="195"/>
        <v>33943980</v>
      </c>
      <c r="O1258" s="69" t="b">
        <f t="shared" si="196"/>
        <v>1</v>
      </c>
      <c r="P1258" s="186" t="str">
        <f t="shared" si="192"/>
        <v>33943980</v>
      </c>
      <c r="R1258" s="407" t="str">
        <f t="shared" si="197"/>
        <v>A</v>
      </c>
      <c r="S1258" s="49" t="b">
        <f t="shared" si="198"/>
        <v>1</v>
      </c>
      <c r="U1258" s="69" t="str">
        <f t="shared" si="199"/>
        <v>3.3.94.39.80 - HOSPEDAGENS</v>
      </c>
    </row>
    <row r="1259" spans="1:21" s="49" customFormat="1" x14ac:dyDescent="0.25">
      <c r="A1259" s="157"/>
      <c r="B1259" s="136" t="s">
        <v>213</v>
      </c>
      <c r="C1259" s="94" t="s">
        <v>213</v>
      </c>
      <c r="D1259" s="94" t="s">
        <v>303</v>
      </c>
      <c r="E1259" s="94" t="s">
        <v>262</v>
      </c>
      <c r="F1259" s="94">
        <v>81</v>
      </c>
      <c r="G1259" s="350" t="str">
        <f t="shared" si="193"/>
        <v>3.3.94.39.81</v>
      </c>
      <c r="H1259" s="95" t="s">
        <v>453</v>
      </c>
      <c r="I1259" s="207" t="str">
        <f t="shared" si="201"/>
        <v>A</v>
      </c>
      <c r="J1259" s="273">
        <f t="shared" si="200"/>
        <v>5</v>
      </c>
      <c r="K1259" s="474" t="s">
        <v>61</v>
      </c>
      <c r="M1259" s="69" t="str">
        <f t="shared" si="194"/>
        <v>3.3.94.39.81</v>
      </c>
      <c r="N1259" s="69" t="str">
        <f t="shared" si="195"/>
        <v>33943981</v>
      </c>
      <c r="O1259" s="69" t="b">
        <f t="shared" si="196"/>
        <v>1</v>
      </c>
      <c r="P1259" s="186" t="str">
        <f t="shared" si="192"/>
        <v>33943981</v>
      </c>
      <c r="R1259" s="407" t="str">
        <f t="shared" si="197"/>
        <v>A</v>
      </c>
      <c r="S1259" s="49" t="b">
        <f t="shared" si="198"/>
        <v>1</v>
      </c>
      <c r="U1259" s="69" t="str">
        <f t="shared" si="199"/>
        <v>3.3.94.39.81 - SERVIÇOS BANCÁRIOS</v>
      </c>
    </row>
    <row r="1260" spans="1:21" s="49" customFormat="1" x14ac:dyDescent="0.25">
      <c r="A1260" s="157"/>
      <c r="B1260" s="136" t="s">
        <v>213</v>
      </c>
      <c r="C1260" s="94" t="s">
        <v>213</v>
      </c>
      <c r="D1260" s="94" t="s">
        <v>303</v>
      </c>
      <c r="E1260" s="94" t="s">
        <v>262</v>
      </c>
      <c r="F1260" s="94">
        <v>83</v>
      </c>
      <c r="G1260" s="350" t="str">
        <f t="shared" si="193"/>
        <v>3.3.94.39.83</v>
      </c>
      <c r="H1260" s="95" t="s">
        <v>454</v>
      </c>
      <c r="I1260" s="207" t="str">
        <f t="shared" si="201"/>
        <v>A</v>
      </c>
      <c r="J1260" s="273">
        <f t="shared" si="200"/>
        <v>5</v>
      </c>
      <c r="K1260" s="474" t="s">
        <v>61</v>
      </c>
      <c r="M1260" s="69" t="str">
        <f t="shared" si="194"/>
        <v>3.3.94.39.83</v>
      </c>
      <c r="N1260" s="69" t="str">
        <f t="shared" si="195"/>
        <v>33943983</v>
      </c>
      <c r="O1260" s="69" t="b">
        <f t="shared" si="196"/>
        <v>1</v>
      </c>
      <c r="P1260" s="186" t="str">
        <f t="shared" si="192"/>
        <v>33943983</v>
      </c>
      <c r="R1260" s="407" t="str">
        <f t="shared" si="197"/>
        <v>A</v>
      </c>
      <c r="S1260" s="49" t="b">
        <f t="shared" si="198"/>
        <v>1</v>
      </c>
      <c r="U1260" s="69" t="str">
        <f t="shared" si="199"/>
        <v>3.3.94.39.83 - SERVIÇOS DE CÓPIAS E REPRODUÇÃO DE DOCUMENTOS</v>
      </c>
    </row>
    <row r="1261" spans="1:21" s="49" customFormat="1" x14ac:dyDescent="0.25">
      <c r="A1261" s="157"/>
      <c r="B1261" s="136" t="s">
        <v>213</v>
      </c>
      <c r="C1261" s="94" t="s">
        <v>213</v>
      </c>
      <c r="D1261" s="94" t="s">
        <v>303</v>
      </c>
      <c r="E1261" s="94" t="s">
        <v>262</v>
      </c>
      <c r="F1261" s="94">
        <v>85</v>
      </c>
      <c r="G1261" s="350" t="str">
        <f t="shared" si="193"/>
        <v>3.3.94.39.85</v>
      </c>
      <c r="H1261" s="95" t="s">
        <v>455</v>
      </c>
      <c r="I1261" s="207" t="str">
        <f t="shared" si="201"/>
        <v>A</v>
      </c>
      <c r="J1261" s="273">
        <f t="shared" si="200"/>
        <v>5</v>
      </c>
      <c r="K1261" s="474" t="s">
        <v>61</v>
      </c>
      <c r="M1261" s="69" t="str">
        <f t="shared" si="194"/>
        <v>3.3.94.39.85</v>
      </c>
      <c r="N1261" s="69" t="str">
        <f t="shared" si="195"/>
        <v>33943985</v>
      </c>
      <c r="O1261" s="69" t="b">
        <f t="shared" si="196"/>
        <v>1</v>
      </c>
      <c r="P1261" s="186" t="str">
        <f t="shared" si="192"/>
        <v>33943985</v>
      </c>
      <c r="R1261" s="407" t="str">
        <f t="shared" si="197"/>
        <v>A</v>
      </c>
      <c r="S1261" s="49" t="b">
        <f t="shared" si="198"/>
        <v>1</v>
      </c>
      <c r="U1261" s="69" t="str">
        <f t="shared" si="199"/>
        <v>3.3.94.39.85 - SERVIÇOS EM ITENS REPARÁVEIS DE AVIAÇÃO</v>
      </c>
    </row>
    <row r="1262" spans="1:21" s="49" customFormat="1" x14ac:dyDescent="0.25">
      <c r="A1262" s="157"/>
      <c r="B1262" s="136" t="s">
        <v>213</v>
      </c>
      <c r="C1262" s="94" t="s">
        <v>213</v>
      </c>
      <c r="D1262" s="94" t="s">
        <v>303</v>
      </c>
      <c r="E1262" s="94" t="s">
        <v>262</v>
      </c>
      <c r="F1262" s="94">
        <v>87</v>
      </c>
      <c r="G1262" s="350" t="str">
        <f t="shared" si="193"/>
        <v>3.3.94.39.87</v>
      </c>
      <c r="H1262" s="95" t="s">
        <v>456</v>
      </c>
      <c r="I1262" s="207" t="str">
        <f t="shared" si="201"/>
        <v>A</v>
      </c>
      <c r="J1262" s="273">
        <f t="shared" si="200"/>
        <v>5</v>
      </c>
      <c r="K1262" s="474" t="s">
        <v>61</v>
      </c>
      <c r="M1262" s="69" t="str">
        <f t="shared" si="194"/>
        <v>3.3.94.39.87</v>
      </c>
      <c r="N1262" s="69" t="str">
        <f t="shared" si="195"/>
        <v>33943987</v>
      </c>
      <c r="O1262" s="69" t="b">
        <f t="shared" si="196"/>
        <v>1</v>
      </c>
      <c r="P1262" s="186" t="str">
        <f t="shared" si="192"/>
        <v>33943987</v>
      </c>
      <c r="R1262" s="407" t="str">
        <f t="shared" si="197"/>
        <v>A</v>
      </c>
      <c r="S1262" s="49" t="b">
        <f t="shared" si="198"/>
        <v>1</v>
      </c>
      <c r="U1262" s="69" t="str">
        <f t="shared" si="199"/>
        <v>3.3.94.39.87 - SERVIÇOS RELACIONADOS À INDUSTRIALIZAÇÃO AEROESPACIAL</v>
      </c>
    </row>
    <row r="1263" spans="1:21" s="49" customFormat="1" x14ac:dyDescent="0.25">
      <c r="A1263" s="157"/>
      <c r="B1263" s="136" t="s">
        <v>213</v>
      </c>
      <c r="C1263" s="94" t="s">
        <v>213</v>
      </c>
      <c r="D1263" s="94" t="s">
        <v>303</v>
      </c>
      <c r="E1263" s="94" t="s">
        <v>262</v>
      </c>
      <c r="F1263" s="94">
        <v>89</v>
      </c>
      <c r="G1263" s="350" t="str">
        <f t="shared" si="193"/>
        <v>3.3.94.39.89</v>
      </c>
      <c r="H1263" s="95" t="s">
        <v>457</v>
      </c>
      <c r="I1263" s="207" t="str">
        <f t="shared" si="201"/>
        <v>A</v>
      </c>
      <c r="J1263" s="273">
        <f t="shared" si="200"/>
        <v>5</v>
      </c>
      <c r="K1263" s="474" t="s">
        <v>61</v>
      </c>
      <c r="M1263" s="69" t="str">
        <f t="shared" si="194"/>
        <v>3.3.94.39.89</v>
      </c>
      <c r="N1263" s="69" t="str">
        <f t="shared" si="195"/>
        <v>33943989</v>
      </c>
      <c r="O1263" s="69" t="b">
        <f t="shared" si="196"/>
        <v>1</v>
      </c>
      <c r="P1263" s="186" t="str">
        <f t="shared" si="192"/>
        <v>33943989</v>
      </c>
      <c r="R1263" s="407" t="str">
        <f t="shared" si="197"/>
        <v>A</v>
      </c>
      <c r="S1263" s="49" t="b">
        <f t="shared" si="198"/>
        <v>1</v>
      </c>
      <c r="U1263" s="69" t="str">
        <f t="shared" si="199"/>
        <v>3.3.94.39.89 - MANUTENÇÃO DE REPARTIÇÕES – SERVIÇO EXTERIOR</v>
      </c>
    </row>
    <row r="1264" spans="1:21" s="49" customFormat="1" x14ac:dyDescent="0.25">
      <c r="A1264" s="157"/>
      <c r="B1264" s="136" t="s">
        <v>213</v>
      </c>
      <c r="C1264" s="94" t="s">
        <v>213</v>
      </c>
      <c r="D1264" s="94" t="s">
        <v>303</v>
      </c>
      <c r="E1264" s="94" t="s">
        <v>262</v>
      </c>
      <c r="F1264" s="94" t="s">
        <v>214</v>
      </c>
      <c r="G1264" s="350" t="str">
        <f t="shared" si="193"/>
        <v>3.3.94.39.90</v>
      </c>
      <c r="H1264" s="95" t="s">
        <v>701</v>
      </c>
      <c r="I1264" s="207" t="str">
        <f t="shared" si="201"/>
        <v>A</v>
      </c>
      <c r="J1264" s="273">
        <f t="shared" si="200"/>
        <v>5</v>
      </c>
      <c r="K1264" s="474" t="s">
        <v>61</v>
      </c>
      <c r="M1264" s="69" t="str">
        <f t="shared" si="194"/>
        <v>3.3.94.39.90</v>
      </c>
      <c r="N1264" s="69" t="str">
        <f t="shared" si="195"/>
        <v>33943990</v>
      </c>
      <c r="O1264" s="69" t="b">
        <f t="shared" si="196"/>
        <v>1</v>
      </c>
      <c r="P1264" s="186" t="str">
        <f t="shared" ref="P1264:P1327" si="202">TRIM(SUBSTITUTE(TEXT(G1264,"00000000"),".",""))</f>
        <v>33943990</v>
      </c>
      <c r="R1264" s="407" t="str">
        <f t="shared" si="197"/>
        <v>A</v>
      </c>
      <c r="S1264" s="49" t="b">
        <f t="shared" si="198"/>
        <v>1</v>
      </c>
      <c r="U1264" s="69" t="str">
        <f t="shared" si="199"/>
        <v>3.3.94.39.90 - SERVIÇOS DE PUBLICIDADE</v>
      </c>
    </row>
    <row r="1265" spans="1:21" s="49" customFormat="1" x14ac:dyDescent="0.25">
      <c r="A1265" s="157"/>
      <c r="B1265" s="136" t="s">
        <v>213</v>
      </c>
      <c r="C1265" s="94" t="s">
        <v>213</v>
      </c>
      <c r="D1265" s="94" t="s">
        <v>303</v>
      </c>
      <c r="E1265" s="94" t="s">
        <v>262</v>
      </c>
      <c r="F1265" s="94" t="s">
        <v>270</v>
      </c>
      <c r="G1265" s="350" t="str">
        <f t="shared" si="193"/>
        <v>3.3.94.39.99</v>
      </c>
      <c r="H1265" s="105" t="s">
        <v>674</v>
      </c>
      <c r="I1265" s="227" t="str">
        <f t="shared" si="201"/>
        <v>A</v>
      </c>
      <c r="J1265" s="295">
        <f t="shared" si="200"/>
        <v>5</v>
      </c>
      <c r="K1265" s="474" t="s">
        <v>61</v>
      </c>
      <c r="M1265" s="69" t="str">
        <f t="shared" si="194"/>
        <v>3.3.94.39.99</v>
      </c>
      <c r="N1265" s="69" t="str">
        <f t="shared" si="195"/>
        <v>33943999</v>
      </c>
      <c r="O1265" s="69" t="b">
        <f t="shared" si="196"/>
        <v>1</v>
      </c>
      <c r="P1265" s="186" t="str">
        <f t="shared" si="202"/>
        <v>33943999</v>
      </c>
      <c r="R1265" s="407" t="str">
        <f t="shared" si="197"/>
        <v>A</v>
      </c>
      <c r="S1265" s="49" t="b">
        <f t="shared" si="198"/>
        <v>1</v>
      </c>
      <c r="U1265" s="69" t="str">
        <f t="shared" si="199"/>
        <v>3.3.94.39.99 - OUTROS SERVIÇOS DE TERCEIROS-PESSOA JURÍDICA</v>
      </c>
    </row>
    <row r="1266" spans="1:21" s="49" customFormat="1" x14ac:dyDescent="0.25">
      <c r="A1266" s="157"/>
      <c r="B1266" s="139" t="s">
        <v>213</v>
      </c>
      <c r="C1266" s="115" t="s">
        <v>213</v>
      </c>
      <c r="D1266" s="115" t="s">
        <v>303</v>
      </c>
      <c r="E1266" s="115" t="s">
        <v>231</v>
      </c>
      <c r="F1266" s="115" t="s">
        <v>264</v>
      </c>
      <c r="G1266" s="272" t="str">
        <f t="shared" si="193"/>
        <v>3.3.94.40.00</v>
      </c>
      <c r="H1266" s="111" t="s">
        <v>347</v>
      </c>
      <c r="I1266" s="198" t="str">
        <f t="shared" si="201"/>
        <v>S</v>
      </c>
      <c r="J1266" s="265">
        <f t="shared" si="200"/>
        <v>4</v>
      </c>
      <c r="K1266" s="479" t="s">
        <v>60</v>
      </c>
      <c r="M1266" s="69" t="str">
        <f t="shared" si="194"/>
        <v>3.3.94.40.00</v>
      </c>
      <c r="N1266" s="69" t="str">
        <f t="shared" si="195"/>
        <v>33944000</v>
      </c>
      <c r="O1266" s="69" t="b">
        <f t="shared" si="196"/>
        <v>1</v>
      </c>
      <c r="P1266" s="186" t="str">
        <f t="shared" si="202"/>
        <v>33944000</v>
      </c>
      <c r="R1266" s="407" t="str">
        <f t="shared" si="197"/>
        <v>S</v>
      </c>
      <c r="S1266" s="49" t="b">
        <f t="shared" si="198"/>
        <v>1</v>
      </c>
      <c r="U1266" s="69" t="str">
        <f t="shared" si="199"/>
        <v>3.3.94.40.00 - SERVIÇOS DE TECNOLOGIA DA INFORMAÇÃO E COMUNICAÇÃO - PESSOA JURÍDICA</v>
      </c>
    </row>
    <row r="1267" spans="1:21" s="49" customFormat="1" x14ac:dyDescent="0.25">
      <c r="A1267" s="157"/>
      <c r="B1267" s="136" t="s">
        <v>213</v>
      </c>
      <c r="C1267" s="94" t="s">
        <v>213</v>
      </c>
      <c r="D1267" s="94" t="s">
        <v>303</v>
      </c>
      <c r="E1267" s="94" t="s">
        <v>231</v>
      </c>
      <c r="F1267" s="94" t="s">
        <v>251</v>
      </c>
      <c r="G1267" s="350" t="str">
        <f t="shared" si="193"/>
        <v>3.3.94.40.01</v>
      </c>
      <c r="H1267" s="108" t="s">
        <v>702</v>
      </c>
      <c r="I1267" s="237" t="str">
        <f t="shared" si="201"/>
        <v>A</v>
      </c>
      <c r="J1267" s="303">
        <f t="shared" si="200"/>
        <v>5</v>
      </c>
      <c r="K1267" s="474" t="s">
        <v>61</v>
      </c>
      <c r="M1267" s="69" t="str">
        <f t="shared" si="194"/>
        <v>3.3.94.40.01</v>
      </c>
      <c r="N1267" s="69" t="str">
        <f t="shared" si="195"/>
        <v>33944001</v>
      </c>
      <c r="O1267" s="69" t="b">
        <f t="shared" si="196"/>
        <v>1</v>
      </c>
      <c r="P1267" s="186" t="str">
        <f t="shared" si="202"/>
        <v>33944001</v>
      </c>
      <c r="R1267" s="407" t="str">
        <f t="shared" si="197"/>
        <v>A</v>
      </c>
      <c r="S1267" s="49" t="b">
        <f t="shared" si="198"/>
        <v>1</v>
      </c>
      <c r="U1267" s="69" t="str">
        <f t="shared" si="199"/>
        <v>3.3.94.40.01 - LOCAÇÃO DE EQUIPAMENTOS DE TIC - ATIVOS DE REDE</v>
      </c>
    </row>
    <row r="1268" spans="1:21" s="49" customFormat="1" x14ac:dyDescent="0.25">
      <c r="A1268" s="157"/>
      <c r="B1268" s="136" t="s">
        <v>213</v>
      </c>
      <c r="C1268" s="94" t="s">
        <v>213</v>
      </c>
      <c r="D1268" s="94" t="s">
        <v>303</v>
      </c>
      <c r="E1268" s="94" t="s">
        <v>231</v>
      </c>
      <c r="F1268" s="94" t="s">
        <v>217</v>
      </c>
      <c r="G1268" s="350" t="str">
        <f t="shared" si="193"/>
        <v>3.3.94.40.03</v>
      </c>
      <c r="H1268" s="95" t="s">
        <v>458</v>
      </c>
      <c r="I1268" s="207" t="str">
        <f t="shared" si="201"/>
        <v>A</v>
      </c>
      <c r="J1268" s="273">
        <f t="shared" si="200"/>
        <v>5</v>
      </c>
      <c r="K1268" s="474" t="s">
        <v>61</v>
      </c>
      <c r="M1268" s="69" t="str">
        <f t="shared" si="194"/>
        <v>3.3.94.40.03</v>
      </c>
      <c r="N1268" s="69" t="str">
        <f t="shared" si="195"/>
        <v>33944003</v>
      </c>
      <c r="O1268" s="69" t="b">
        <f t="shared" si="196"/>
        <v>1</v>
      </c>
      <c r="P1268" s="186" t="str">
        <f t="shared" si="202"/>
        <v>33944003</v>
      </c>
      <c r="R1268" s="407" t="str">
        <f t="shared" si="197"/>
        <v>A</v>
      </c>
      <c r="S1268" s="49" t="b">
        <f t="shared" si="198"/>
        <v>1</v>
      </c>
      <c r="U1268" s="69" t="str">
        <f t="shared" si="199"/>
        <v>3.3.94.40.03 - DESENVOLVIMENTO DE SOFTWARE</v>
      </c>
    </row>
    <row r="1269" spans="1:21" s="49" customFormat="1" x14ac:dyDescent="0.25">
      <c r="A1269" s="157"/>
      <c r="B1269" s="136" t="s">
        <v>213</v>
      </c>
      <c r="C1269" s="94" t="s">
        <v>213</v>
      </c>
      <c r="D1269" s="94" t="s">
        <v>303</v>
      </c>
      <c r="E1269" s="94" t="s">
        <v>231</v>
      </c>
      <c r="F1269" s="94" t="s">
        <v>218</v>
      </c>
      <c r="G1269" s="350" t="str">
        <f t="shared" si="193"/>
        <v>3.3.94.40.04</v>
      </c>
      <c r="H1269" s="95" t="s">
        <v>459</v>
      </c>
      <c r="I1269" s="207" t="str">
        <f t="shared" si="201"/>
        <v>A</v>
      </c>
      <c r="J1269" s="273">
        <f t="shared" si="200"/>
        <v>5</v>
      </c>
      <c r="K1269" s="474" t="s">
        <v>61</v>
      </c>
      <c r="M1269" s="69" t="str">
        <f t="shared" si="194"/>
        <v>3.3.94.40.04</v>
      </c>
      <c r="N1269" s="69" t="str">
        <f t="shared" si="195"/>
        <v>33944004</v>
      </c>
      <c r="O1269" s="69" t="b">
        <f t="shared" si="196"/>
        <v>1</v>
      </c>
      <c r="P1269" s="186" t="str">
        <f t="shared" si="202"/>
        <v>33944004</v>
      </c>
      <c r="R1269" s="407" t="str">
        <f t="shared" si="197"/>
        <v>A</v>
      </c>
      <c r="S1269" s="49" t="b">
        <f t="shared" si="198"/>
        <v>1</v>
      </c>
      <c r="U1269" s="69" t="str">
        <f t="shared" si="199"/>
        <v>3.3.94.40.04 - MANUTENÇÃO DE SOFTWARE</v>
      </c>
    </row>
    <row r="1270" spans="1:21" s="49" customFormat="1" x14ac:dyDescent="0.25">
      <c r="A1270" s="157"/>
      <c r="B1270" s="136" t="s">
        <v>213</v>
      </c>
      <c r="C1270" s="94" t="s">
        <v>213</v>
      </c>
      <c r="D1270" s="94" t="s">
        <v>303</v>
      </c>
      <c r="E1270" s="94" t="s">
        <v>231</v>
      </c>
      <c r="F1270" s="94" t="s">
        <v>219</v>
      </c>
      <c r="G1270" s="350" t="str">
        <f t="shared" si="193"/>
        <v>3.3.94.40.05</v>
      </c>
      <c r="H1270" s="95" t="s">
        <v>460</v>
      </c>
      <c r="I1270" s="207" t="str">
        <f t="shared" si="201"/>
        <v>A</v>
      </c>
      <c r="J1270" s="273">
        <f t="shared" si="200"/>
        <v>5</v>
      </c>
      <c r="K1270" s="474" t="s">
        <v>61</v>
      </c>
      <c r="M1270" s="69" t="str">
        <f t="shared" si="194"/>
        <v>3.3.94.40.05</v>
      </c>
      <c r="N1270" s="69" t="str">
        <f t="shared" si="195"/>
        <v>33944005</v>
      </c>
      <c r="O1270" s="69" t="b">
        <f t="shared" si="196"/>
        <v>1</v>
      </c>
      <c r="P1270" s="186" t="str">
        <f t="shared" si="202"/>
        <v>33944005</v>
      </c>
      <c r="R1270" s="407" t="str">
        <f t="shared" si="197"/>
        <v>A</v>
      </c>
      <c r="S1270" s="49" t="b">
        <f t="shared" si="198"/>
        <v>1</v>
      </c>
      <c r="U1270" s="69" t="str">
        <f t="shared" si="199"/>
        <v>3.3.94.40.05 - HOSPEDAGENS DE SISTEMAS</v>
      </c>
    </row>
    <row r="1271" spans="1:21" s="49" customFormat="1" x14ac:dyDescent="0.25">
      <c r="A1271" s="157"/>
      <c r="B1271" s="136" t="s">
        <v>213</v>
      </c>
      <c r="C1271" s="94" t="s">
        <v>213</v>
      </c>
      <c r="D1271" s="94" t="s">
        <v>303</v>
      </c>
      <c r="E1271" s="94" t="s">
        <v>231</v>
      </c>
      <c r="F1271" s="94" t="s">
        <v>220</v>
      </c>
      <c r="G1271" s="350" t="str">
        <f t="shared" si="193"/>
        <v>3.3.94.40.06</v>
      </c>
      <c r="H1271" s="95" t="s">
        <v>703</v>
      </c>
      <c r="I1271" s="207" t="str">
        <f t="shared" si="201"/>
        <v>A</v>
      </c>
      <c r="J1271" s="273">
        <f t="shared" si="200"/>
        <v>5</v>
      </c>
      <c r="K1271" s="474" t="s">
        <v>61</v>
      </c>
      <c r="M1271" s="69" t="str">
        <f t="shared" si="194"/>
        <v>3.3.94.40.06</v>
      </c>
      <c r="N1271" s="69" t="str">
        <f t="shared" si="195"/>
        <v>33944006</v>
      </c>
      <c r="O1271" s="69" t="b">
        <f t="shared" si="196"/>
        <v>1</v>
      </c>
      <c r="P1271" s="186" t="str">
        <f t="shared" si="202"/>
        <v>33944006</v>
      </c>
      <c r="R1271" s="407" t="str">
        <f t="shared" si="197"/>
        <v>A</v>
      </c>
      <c r="S1271" s="49" t="b">
        <f t="shared" si="198"/>
        <v>1</v>
      </c>
      <c r="U1271" s="69" t="str">
        <f t="shared" si="199"/>
        <v>3.3.94.40.06 - LOCAÇÃO DE SOFTWARE</v>
      </c>
    </row>
    <row r="1272" spans="1:21" s="49" customFormat="1" x14ac:dyDescent="0.25">
      <c r="A1272" s="157"/>
      <c r="B1272" s="136" t="s">
        <v>213</v>
      </c>
      <c r="C1272" s="94" t="s">
        <v>213</v>
      </c>
      <c r="D1272" s="94" t="s">
        <v>303</v>
      </c>
      <c r="E1272" s="94" t="s">
        <v>231</v>
      </c>
      <c r="F1272" s="94" t="s">
        <v>221</v>
      </c>
      <c r="G1272" s="350" t="str">
        <f t="shared" si="193"/>
        <v>3.3.94.40.07</v>
      </c>
      <c r="H1272" s="95" t="s">
        <v>461</v>
      </c>
      <c r="I1272" s="207" t="str">
        <f t="shared" si="201"/>
        <v>A</v>
      </c>
      <c r="J1272" s="273">
        <f t="shared" si="200"/>
        <v>5</v>
      </c>
      <c r="K1272" s="474" t="s">
        <v>61</v>
      </c>
      <c r="M1272" s="69" t="str">
        <f t="shared" si="194"/>
        <v>3.3.94.40.07</v>
      </c>
      <c r="N1272" s="69" t="str">
        <f t="shared" si="195"/>
        <v>33944007</v>
      </c>
      <c r="O1272" s="69" t="b">
        <f t="shared" si="196"/>
        <v>1</v>
      </c>
      <c r="P1272" s="186" t="str">
        <f t="shared" si="202"/>
        <v>33944007</v>
      </c>
      <c r="R1272" s="407" t="str">
        <f t="shared" si="197"/>
        <v>A</v>
      </c>
      <c r="S1272" s="49" t="b">
        <f t="shared" si="198"/>
        <v>1</v>
      </c>
      <c r="U1272" s="69" t="str">
        <f t="shared" si="199"/>
        <v>3.3.94.40.07 - COMUNICAÇÃO DE DADOS</v>
      </c>
    </row>
    <row r="1273" spans="1:21" s="49" customFormat="1" x14ac:dyDescent="0.25">
      <c r="A1273" s="157"/>
      <c r="B1273" s="136" t="s">
        <v>213</v>
      </c>
      <c r="C1273" s="94" t="s">
        <v>213</v>
      </c>
      <c r="D1273" s="94" t="s">
        <v>303</v>
      </c>
      <c r="E1273" s="94" t="s">
        <v>231</v>
      </c>
      <c r="F1273" s="94" t="s">
        <v>222</v>
      </c>
      <c r="G1273" s="350" t="str">
        <f t="shared" si="193"/>
        <v>3.3.94.40.08</v>
      </c>
      <c r="H1273" s="95" t="s">
        <v>462</v>
      </c>
      <c r="I1273" s="207" t="str">
        <f t="shared" si="201"/>
        <v>A</v>
      </c>
      <c r="J1273" s="273">
        <f t="shared" si="200"/>
        <v>5</v>
      </c>
      <c r="K1273" s="474" t="s">
        <v>61</v>
      </c>
      <c r="M1273" s="69" t="str">
        <f t="shared" si="194"/>
        <v>3.3.94.40.08</v>
      </c>
      <c r="N1273" s="69" t="str">
        <f t="shared" si="195"/>
        <v>33944008</v>
      </c>
      <c r="O1273" s="69" t="b">
        <f t="shared" si="196"/>
        <v>1</v>
      </c>
      <c r="P1273" s="186" t="str">
        <f t="shared" si="202"/>
        <v>33944008</v>
      </c>
      <c r="R1273" s="407" t="str">
        <f t="shared" si="197"/>
        <v>A</v>
      </c>
      <c r="S1273" s="49" t="b">
        <f t="shared" si="198"/>
        <v>1</v>
      </c>
      <c r="U1273" s="69" t="str">
        <f t="shared" si="199"/>
        <v>3.3.94.40.08 - SUPORTE A USUÁRIOS DE TIC</v>
      </c>
    </row>
    <row r="1274" spans="1:21" s="49" customFormat="1" x14ac:dyDescent="0.25">
      <c r="A1274" s="157"/>
      <c r="B1274" s="136" t="s">
        <v>213</v>
      </c>
      <c r="C1274" s="94" t="s">
        <v>213</v>
      </c>
      <c r="D1274" s="94" t="s">
        <v>303</v>
      </c>
      <c r="E1274" s="94" t="s">
        <v>231</v>
      </c>
      <c r="F1274" s="94" t="s">
        <v>252</v>
      </c>
      <c r="G1274" s="350" t="str">
        <f t="shared" si="193"/>
        <v>3.3.94.40.09</v>
      </c>
      <c r="H1274" s="95" t="s">
        <v>463</v>
      </c>
      <c r="I1274" s="207" t="str">
        <f t="shared" si="201"/>
        <v>A</v>
      </c>
      <c r="J1274" s="273">
        <f t="shared" si="200"/>
        <v>5</v>
      </c>
      <c r="K1274" s="474" t="s">
        <v>61</v>
      </c>
      <c r="M1274" s="69" t="str">
        <f t="shared" si="194"/>
        <v>3.3.94.40.09</v>
      </c>
      <c r="N1274" s="69" t="str">
        <f t="shared" si="195"/>
        <v>33944009</v>
      </c>
      <c r="O1274" s="69" t="b">
        <f t="shared" si="196"/>
        <v>1</v>
      </c>
      <c r="P1274" s="186" t="str">
        <f t="shared" si="202"/>
        <v>33944009</v>
      </c>
      <c r="R1274" s="407" t="str">
        <f t="shared" si="197"/>
        <v>A</v>
      </c>
      <c r="S1274" s="49" t="b">
        <f t="shared" si="198"/>
        <v>1</v>
      </c>
      <c r="U1274" s="69" t="str">
        <f t="shared" si="199"/>
        <v>3.3.94.40.09 - SUPORTE DE INFRAESTRUTURA DE TIC</v>
      </c>
    </row>
    <row r="1275" spans="1:21" s="49" customFormat="1" x14ac:dyDescent="0.25">
      <c r="A1275" s="157"/>
      <c r="B1275" s="136" t="s">
        <v>213</v>
      </c>
      <c r="C1275" s="94" t="s">
        <v>213</v>
      </c>
      <c r="D1275" s="94" t="s">
        <v>303</v>
      </c>
      <c r="E1275" s="94" t="s">
        <v>231</v>
      </c>
      <c r="F1275" s="94" t="s">
        <v>261</v>
      </c>
      <c r="G1275" s="350" t="str">
        <f t="shared" si="193"/>
        <v>3.3.94.40.10</v>
      </c>
      <c r="H1275" s="95" t="s">
        <v>464</v>
      </c>
      <c r="I1275" s="207" t="str">
        <f t="shared" si="201"/>
        <v>A</v>
      </c>
      <c r="J1275" s="273">
        <f t="shared" si="200"/>
        <v>5</v>
      </c>
      <c r="K1275" s="474" t="s">
        <v>61</v>
      </c>
      <c r="M1275" s="69" t="str">
        <f t="shared" si="194"/>
        <v>3.3.94.40.10</v>
      </c>
      <c r="N1275" s="69" t="str">
        <f t="shared" si="195"/>
        <v>33944010</v>
      </c>
      <c r="O1275" s="69" t="b">
        <f t="shared" si="196"/>
        <v>1</v>
      </c>
      <c r="P1275" s="186" t="str">
        <f t="shared" si="202"/>
        <v>33944010</v>
      </c>
      <c r="R1275" s="407" t="str">
        <f t="shared" si="197"/>
        <v>A</v>
      </c>
      <c r="S1275" s="49" t="b">
        <f t="shared" si="198"/>
        <v>1</v>
      </c>
      <c r="U1275" s="69" t="str">
        <f t="shared" si="199"/>
        <v>3.3.94.40.10 - SERVIÇOS TÉCNICOS PROFISSIONAIS DE TIC</v>
      </c>
    </row>
    <row r="1276" spans="1:21" s="49" customFormat="1" x14ac:dyDescent="0.25">
      <c r="A1276" s="157"/>
      <c r="B1276" s="136" t="s">
        <v>213</v>
      </c>
      <c r="C1276" s="94" t="s">
        <v>213</v>
      </c>
      <c r="D1276" s="94" t="s">
        <v>303</v>
      </c>
      <c r="E1276" s="94" t="s">
        <v>231</v>
      </c>
      <c r="F1276" s="94" t="s">
        <v>253</v>
      </c>
      <c r="G1276" s="350" t="str">
        <f t="shared" si="193"/>
        <v>3.3.94.40.11</v>
      </c>
      <c r="H1276" s="95" t="s">
        <v>465</v>
      </c>
      <c r="I1276" s="207" t="str">
        <f t="shared" si="201"/>
        <v>A</v>
      </c>
      <c r="J1276" s="273">
        <f t="shared" si="200"/>
        <v>5</v>
      </c>
      <c r="K1276" s="474" t="s">
        <v>61</v>
      </c>
      <c r="M1276" s="69" t="str">
        <f t="shared" si="194"/>
        <v>3.3.94.40.11</v>
      </c>
      <c r="N1276" s="69" t="str">
        <f t="shared" si="195"/>
        <v>33944011</v>
      </c>
      <c r="O1276" s="69" t="b">
        <f t="shared" si="196"/>
        <v>1</v>
      </c>
      <c r="P1276" s="186" t="str">
        <f t="shared" si="202"/>
        <v>33944011</v>
      </c>
      <c r="R1276" s="407" t="str">
        <f t="shared" si="197"/>
        <v>A</v>
      </c>
      <c r="S1276" s="49" t="b">
        <f t="shared" si="198"/>
        <v>1</v>
      </c>
      <c r="U1276" s="69" t="str">
        <f t="shared" si="199"/>
        <v>3.3.94.40.11 - DIGITALIZAÇÃO</v>
      </c>
    </row>
    <row r="1277" spans="1:21" s="49" customFormat="1" x14ac:dyDescent="0.25">
      <c r="A1277" s="157"/>
      <c r="B1277" s="136" t="s">
        <v>213</v>
      </c>
      <c r="C1277" s="94" t="s">
        <v>213</v>
      </c>
      <c r="D1277" s="94" t="s">
        <v>303</v>
      </c>
      <c r="E1277" s="94" t="s">
        <v>231</v>
      </c>
      <c r="F1277" s="94" t="s">
        <v>223</v>
      </c>
      <c r="G1277" s="350" t="str">
        <f t="shared" si="193"/>
        <v>3.3.94.40.12</v>
      </c>
      <c r="H1277" s="95" t="s">
        <v>704</v>
      </c>
      <c r="I1277" s="207" t="str">
        <f t="shared" si="201"/>
        <v>A</v>
      </c>
      <c r="J1277" s="273">
        <f t="shared" si="200"/>
        <v>5</v>
      </c>
      <c r="K1277" s="474" t="s">
        <v>61</v>
      </c>
      <c r="M1277" s="69" t="str">
        <f t="shared" si="194"/>
        <v>3.3.94.40.12</v>
      </c>
      <c r="N1277" s="69" t="str">
        <f t="shared" si="195"/>
        <v>33944012</v>
      </c>
      <c r="O1277" s="69" t="b">
        <f t="shared" si="196"/>
        <v>1</v>
      </c>
      <c r="P1277" s="186" t="str">
        <f t="shared" si="202"/>
        <v>33944012</v>
      </c>
      <c r="R1277" s="407" t="str">
        <f t="shared" si="197"/>
        <v>A</v>
      </c>
      <c r="S1277" s="49" t="b">
        <f t="shared" si="198"/>
        <v>1</v>
      </c>
      <c r="U1277" s="69" t="str">
        <f t="shared" si="199"/>
        <v>3.3.94.40.12 - MANUTENÇÃO E CONSERVAÇÃO DE EQUIPAMENTOS DE TIC</v>
      </c>
    </row>
    <row r="1278" spans="1:21" s="49" customFormat="1" x14ac:dyDescent="0.25">
      <c r="A1278" s="157"/>
      <c r="B1278" s="136" t="s">
        <v>213</v>
      </c>
      <c r="C1278" s="94" t="s">
        <v>213</v>
      </c>
      <c r="D1278" s="94" t="s">
        <v>303</v>
      </c>
      <c r="E1278" s="94" t="s">
        <v>231</v>
      </c>
      <c r="F1278" s="94" t="s">
        <v>254</v>
      </c>
      <c r="G1278" s="350" t="str">
        <f t="shared" si="193"/>
        <v>3.3.94.40.14</v>
      </c>
      <c r="H1278" s="95" t="s">
        <v>705</v>
      </c>
      <c r="I1278" s="207" t="str">
        <f t="shared" si="201"/>
        <v>A</v>
      </c>
      <c r="J1278" s="273">
        <f t="shared" si="200"/>
        <v>5</v>
      </c>
      <c r="K1278" s="474" t="s">
        <v>61</v>
      </c>
      <c r="M1278" s="69" t="str">
        <f t="shared" si="194"/>
        <v>3.3.94.40.14</v>
      </c>
      <c r="N1278" s="69" t="str">
        <f t="shared" si="195"/>
        <v>33944014</v>
      </c>
      <c r="O1278" s="69" t="b">
        <f t="shared" si="196"/>
        <v>1</v>
      </c>
      <c r="P1278" s="186" t="str">
        <f t="shared" si="202"/>
        <v>33944014</v>
      </c>
      <c r="R1278" s="407" t="str">
        <f t="shared" si="197"/>
        <v>A</v>
      </c>
      <c r="S1278" s="49" t="b">
        <f t="shared" si="198"/>
        <v>1</v>
      </c>
      <c r="U1278" s="69" t="str">
        <f t="shared" si="199"/>
        <v>3.3.94.40.14 - TELEFONIA FIXA E MÓVEL - PACOTE DE COMUNICAÇÃO DE DADOS</v>
      </c>
    </row>
    <row r="1279" spans="1:21" s="49" customFormat="1" x14ac:dyDescent="0.25">
      <c r="A1279" s="157"/>
      <c r="B1279" s="136" t="s">
        <v>213</v>
      </c>
      <c r="C1279" s="94" t="s">
        <v>213</v>
      </c>
      <c r="D1279" s="94" t="s">
        <v>303</v>
      </c>
      <c r="E1279" s="94" t="s">
        <v>231</v>
      </c>
      <c r="F1279" s="94">
        <v>15</v>
      </c>
      <c r="G1279" s="350" t="str">
        <f t="shared" si="193"/>
        <v>3.3.94.40.15</v>
      </c>
      <c r="H1279" s="95" t="s">
        <v>466</v>
      </c>
      <c r="I1279" s="207" t="str">
        <f t="shared" si="201"/>
        <v>A</v>
      </c>
      <c r="J1279" s="273">
        <f t="shared" si="200"/>
        <v>5</v>
      </c>
      <c r="K1279" s="474" t="s">
        <v>61</v>
      </c>
      <c r="M1279" s="69" t="str">
        <f t="shared" si="194"/>
        <v>3.3.94.40.15</v>
      </c>
      <c r="N1279" s="69" t="str">
        <f t="shared" si="195"/>
        <v>33944015</v>
      </c>
      <c r="O1279" s="69" t="b">
        <f t="shared" si="196"/>
        <v>1</v>
      </c>
      <c r="P1279" s="186" t="str">
        <f t="shared" si="202"/>
        <v>33944015</v>
      </c>
      <c r="R1279" s="407" t="str">
        <f t="shared" si="197"/>
        <v>A</v>
      </c>
      <c r="S1279" s="49" t="b">
        <f t="shared" si="198"/>
        <v>1</v>
      </c>
      <c r="U1279" s="69" t="str">
        <f t="shared" si="199"/>
        <v>3.3.94.40.15 - TREINAMENTO E CAPACITAÇÃO EM TIC</v>
      </c>
    </row>
    <row r="1280" spans="1:21" s="49" customFormat="1" x14ac:dyDescent="0.25">
      <c r="A1280" s="157"/>
      <c r="B1280" s="136" t="s">
        <v>213</v>
      </c>
      <c r="C1280" s="94" t="s">
        <v>213</v>
      </c>
      <c r="D1280" s="94" t="s">
        <v>303</v>
      </c>
      <c r="E1280" s="94" t="s">
        <v>231</v>
      </c>
      <c r="F1280" s="94">
        <v>16</v>
      </c>
      <c r="G1280" s="350" t="str">
        <f t="shared" si="193"/>
        <v>3.3.94.40.16</v>
      </c>
      <c r="H1280" s="95" t="s">
        <v>467</v>
      </c>
      <c r="I1280" s="207" t="str">
        <f t="shared" si="201"/>
        <v>A</v>
      </c>
      <c r="J1280" s="273">
        <f t="shared" si="200"/>
        <v>5</v>
      </c>
      <c r="K1280" s="474" t="s">
        <v>61</v>
      </c>
      <c r="M1280" s="69" t="str">
        <f t="shared" si="194"/>
        <v>3.3.94.40.16</v>
      </c>
      <c r="N1280" s="69" t="str">
        <f t="shared" si="195"/>
        <v>33944016</v>
      </c>
      <c r="O1280" s="69" t="b">
        <f t="shared" si="196"/>
        <v>1</v>
      </c>
      <c r="P1280" s="186" t="str">
        <f t="shared" si="202"/>
        <v>33944016</v>
      </c>
      <c r="R1280" s="407" t="str">
        <f t="shared" si="197"/>
        <v>A</v>
      </c>
      <c r="S1280" s="49" t="b">
        <f t="shared" si="198"/>
        <v>1</v>
      </c>
      <c r="U1280" s="69" t="str">
        <f t="shared" si="199"/>
        <v>3.3.94.40.16 - CONTEÚDO DE WEB</v>
      </c>
    </row>
    <row r="1281" spans="1:21" s="49" customFormat="1" x14ac:dyDescent="0.25">
      <c r="A1281" s="157"/>
      <c r="B1281" s="136" t="s">
        <v>213</v>
      </c>
      <c r="C1281" s="94" t="s">
        <v>213</v>
      </c>
      <c r="D1281" s="94" t="s">
        <v>303</v>
      </c>
      <c r="E1281" s="94" t="s">
        <v>231</v>
      </c>
      <c r="F1281" s="94">
        <v>17</v>
      </c>
      <c r="G1281" s="350" t="str">
        <f t="shared" si="193"/>
        <v>3.3.94.40.17</v>
      </c>
      <c r="H1281" s="95" t="s">
        <v>468</v>
      </c>
      <c r="I1281" s="207" t="str">
        <f t="shared" si="201"/>
        <v>A</v>
      </c>
      <c r="J1281" s="273">
        <f t="shared" si="200"/>
        <v>5</v>
      </c>
      <c r="K1281" s="474" t="s">
        <v>61</v>
      </c>
      <c r="M1281" s="69" t="str">
        <f t="shared" si="194"/>
        <v>3.3.94.40.17</v>
      </c>
      <c r="N1281" s="69" t="str">
        <f t="shared" si="195"/>
        <v>33944017</v>
      </c>
      <c r="O1281" s="69" t="b">
        <f t="shared" si="196"/>
        <v>1</v>
      </c>
      <c r="P1281" s="186" t="str">
        <f t="shared" si="202"/>
        <v>33944017</v>
      </c>
      <c r="R1281" s="407" t="str">
        <f t="shared" si="197"/>
        <v>A</v>
      </c>
      <c r="S1281" s="49" t="b">
        <f t="shared" si="198"/>
        <v>1</v>
      </c>
      <c r="U1281" s="69" t="str">
        <f t="shared" si="199"/>
        <v>3.3.94.40.17 - TRATAMENTO DE DADOS</v>
      </c>
    </row>
    <row r="1282" spans="1:21" s="49" customFormat="1" x14ac:dyDescent="0.25">
      <c r="A1282" s="157"/>
      <c r="B1282" s="136" t="s">
        <v>213</v>
      </c>
      <c r="C1282" s="94" t="s">
        <v>213</v>
      </c>
      <c r="D1282" s="94" t="s">
        <v>303</v>
      </c>
      <c r="E1282" s="94" t="s">
        <v>231</v>
      </c>
      <c r="F1282" s="94">
        <v>21</v>
      </c>
      <c r="G1282" s="350" t="str">
        <f t="shared" si="193"/>
        <v>3.3.94.40.21</v>
      </c>
      <c r="H1282" s="95" t="s">
        <v>469</v>
      </c>
      <c r="I1282" s="207" t="str">
        <f t="shared" si="201"/>
        <v>A</v>
      </c>
      <c r="J1282" s="273">
        <f t="shared" si="200"/>
        <v>5</v>
      </c>
      <c r="K1282" s="474" t="s">
        <v>61</v>
      </c>
      <c r="M1282" s="69" t="str">
        <f t="shared" si="194"/>
        <v>3.3.94.40.21</v>
      </c>
      <c r="N1282" s="69" t="str">
        <f t="shared" si="195"/>
        <v>33944021</v>
      </c>
      <c r="O1282" s="69" t="b">
        <f t="shared" si="196"/>
        <v>1</v>
      </c>
      <c r="P1282" s="186" t="str">
        <f t="shared" si="202"/>
        <v>33944021</v>
      </c>
      <c r="R1282" s="407" t="str">
        <f t="shared" si="197"/>
        <v>A</v>
      </c>
      <c r="S1282" s="49" t="b">
        <f t="shared" si="198"/>
        <v>1</v>
      </c>
      <c r="U1282" s="69" t="str">
        <f t="shared" si="199"/>
        <v>3.3.94.40.21 - SERVIÇOS RELACIONADOS A COMPUTAÇÃO EM NUVENS</v>
      </c>
    </row>
    <row r="1283" spans="1:21" s="49" customFormat="1" x14ac:dyDescent="0.25">
      <c r="A1283" s="157"/>
      <c r="B1283" s="136" t="s">
        <v>213</v>
      </c>
      <c r="C1283" s="94" t="s">
        <v>213</v>
      </c>
      <c r="D1283" s="94" t="s">
        <v>303</v>
      </c>
      <c r="E1283" s="94" t="s">
        <v>231</v>
      </c>
      <c r="F1283" s="94" t="s">
        <v>270</v>
      </c>
      <c r="G1283" s="350" t="str">
        <f t="shared" si="193"/>
        <v>3.3.94.40.99</v>
      </c>
      <c r="H1283" s="95" t="s">
        <v>706</v>
      </c>
      <c r="I1283" s="207" t="str">
        <f t="shared" si="201"/>
        <v>A</v>
      </c>
      <c r="J1283" s="273">
        <f t="shared" si="200"/>
        <v>5</v>
      </c>
      <c r="K1283" s="474" t="s">
        <v>61</v>
      </c>
      <c r="M1283" s="69" t="str">
        <f t="shared" si="194"/>
        <v>3.3.94.40.99</v>
      </c>
      <c r="N1283" s="69" t="str">
        <f t="shared" si="195"/>
        <v>33944099</v>
      </c>
      <c r="O1283" s="69" t="b">
        <f t="shared" si="196"/>
        <v>1</v>
      </c>
      <c r="P1283" s="186" t="str">
        <f t="shared" si="202"/>
        <v>33944099</v>
      </c>
      <c r="R1283" s="407" t="str">
        <f t="shared" si="197"/>
        <v>A</v>
      </c>
      <c r="S1283" s="49" t="b">
        <f t="shared" si="198"/>
        <v>1</v>
      </c>
      <c r="U1283" s="69" t="str">
        <f t="shared" si="199"/>
        <v>3.3.94.40.99 - OUTROS SERVIÇOS DE TIC</v>
      </c>
    </row>
    <row r="1284" spans="1:21" s="69" customFormat="1" x14ac:dyDescent="0.25">
      <c r="A1284" s="157"/>
      <c r="B1284" s="139" t="s">
        <v>213</v>
      </c>
      <c r="C1284" s="115" t="s">
        <v>213</v>
      </c>
      <c r="D1284" s="115" t="s">
        <v>303</v>
      </c>
      <c r="E1284" s="115" t="s">
        <v>263</v>
      </c>
      <c r="F1284" s="115" t="s">
        <v>264</v>
      </c>
      <c r="G1284" s="349" t="str">
        <f t="shared" si="193"/>
        <v>3.3.94.92.00</v>
      </c>
      <c r="H1284" s="93" t="s">
        <v>88</v>
      </c>
      <c r="I1284" s="125" t="str">
        <f t="shared" si="201"/>
        <v>S</v>
      </c>
      <c r="J1284" s="272">
        <f t="shared" si="200"/>
        <v>4</v>
      </c>
      <c r="K1284" s="479" t="s">
        <v>60</v>
      </c>
      <c r="M1284" s="69" t="str">
        <f t="shared" si="194"/>
        <v>3.3.94.92.00</v>
      </c>
      <c r="N1284" s="69" t="str">
        <f t="shared" si="195"/>
        <v>33949200</v>
      </c>
      <c r="O1284" s="69" t="b">
        <f t="shared" si="196"/>
        <v>1</v>
      </c>
      <c r="P1284" s="186" t="str">
        <f t="shared" si="202"/>
        <v>33949200</v>
      </c>
      <c r="R1284" s="407" t="str">
        <f t="shared" si="197"/>
        <v>S</v>
      </c>
      <c r="S1284" s="69" t="b">
        <f t="shared" si="198"/>
        <v>1</v>
      </c>
      <c r="U1284" s="69" t="str">
        <f t="shared" si="199"/>
        <v>3.3.94.92.00 - DESPESAS DE EXERCÍCIOS ANTERIORES</v>
      </c>
    </row>
    <row r="1285" spans="1:21" s="69" customFormat="1" x14ac:dyDescent="0.25">
      <c r="A1285" s="157"/>
      <c r="B1285" s="136" t="s">
        <v>213</v>
      </c>
      <c r="C1285" s="94" t="s">
        <v>213</v>
      </c>
      <c r="D1285" s="94" t="s">
        <v>303</v>
      </c>
      <c r="E1285" s="94" t="s">
        <v>263</v>
      </c>
      <c r="F1285" s="94" t="s">
        <v>215</v>
      </c>
      <c r="G1285" s="347" t="str">
        <f t="shared" si="193"/>
        <v>3.3.94.92.30</v>
      </c>
      <c r="H1285" s="61" t="s">
        <v>3</v>
      </c>
      <c r="I1285" s="202" t="str">
        <f t="shared" si="201"/>
        <v>A</v>
      </c>
      <c r="J1285" s="269">
        <f t="shared" si="200"/>
        <v>5</v>
      </c>
      <c r="K1285" s="470" t="s">
        <v>61</v>
      </c>
      <c r="M1285" s="69" t="str">
        <f t="shared" si="194"/>
        <v>3.3.94.92.30</v>
      </c>
      <c r="N1285" s="69" t="str">
        <f t="shared" si="195"/>
        <v>33949230</v>
      </c>
      <c r="O1285" s="69" t="b">
        <f t="shared" si="196"/>
        <v>1</v>
      </c>
      <c r="P1285" s="186" t="str">
        <f t="shared" si="202"/>
        <v>33949230</v>
      </c>
      <c r="R1285" s="407" t="str">
        <f t="shared" si="197"/>
        <v>A</v>
      </c>
      <c r="S1285" s="69" t="b">
        <f t="shared" si="198"/>
        <v>1</v>
      </c>
      <c r="U1285" s="69" t="str">
        <f t="shared" si="199"/>
        <v>3.3.94.92.30 - MATERIAL DE CONSUMO</v>
      </c>
    </row>
    <row r="1286" spans="1:21" s="69" customFormat="1" x14ac:dyDescent="0.25">
      <c r="A1286" s="157"/>
      <c r="B1286" s="136" t="s">
        <v>213</v>
      </c>
      <c r="C1286" s="94" t="s">
        <v>213</v>
      </c>
      <c r="D1286" s="94" t="s">
        <v>303</v>
      </c>
      <c r="E1286" s="94" t="s">
        <v>263</v>
      </c>
      <c r="F1286" s="94" t="s">
        <v>262</v>
      </c>
      <c r="G1286" s="347" t="str">
        <f t="shared" si="193"/>
        <v>3.3.94.92.39</v>
      </c>
      <c r="H1286" s="61" t="s">
        <v>723</v>
      </c>
      <c r="I1286" s="202" t="str">
        <f t="shared" si="201"/>
        <v>A</v>
      </c>
      <c r="J1286" s="269">
        <f t="shared" si="200"/>
        <v>5</v>
      </c>
      <c r="K1286" s="470" t="s">
        <v>61</v>
      </c>
      <c r="M1286" s="69" t="str">
        <f t="shared" si="194"/>
        <v>3.3.94.92.39</v>
      </c>
      <c r="N1286" s="69" t="str">
        <f t="shared" si="195"/>
        <v>33949239</v>
      </c>
      <c r="O1286" s="69" t="b">
        <f t="shared" si="196"/>
        <v>1</v>
      </c>
      <c r="P1286" s="186" t="str">
        <f t="shared" si="202"/>
        <v>33949239</v>
      </c>
      <c r="R1286" s="407" t="str">
        <f t="shared" si="197"/>
        <v>A</v>
      </c>
      <c r="S1286" s="69" t="b">
        <f t="shared" si="198"/>
        <v>1</v>
      </c>
      <c r="U1286" s="69" t="str">
        <f t="shared" si="199"/>
        <v>3.3.94.92.39 - OUTROS SERVIÇOS DE TERCEIROS - PJ</v>
      </c>
    </row>
    <row r="1287" spans="1:21" s="69" customFormat="1" x14ac:dyDescent="0.25">
      <c r="A1287" s="157"/>
      <c r="B1287" s="136" t="s">
        <v>213</v>
      </c>
      <c r="C1287" s="94" t="s">
        <v>213</v>
      </c>
      <c r="D1287" s="94" t="s">
        <v>303</v>
      </c>
      <c r="E1287" s="94" t="s">
        <v>263</v>
      </c>
      <c r="F1287" s="94" t="s">
        <v>270</v>
      </c>
      <c r="G1287" s="347" t="str">
        <f t="shared" si="193"/>
        <v>3.3.94.92.99</v>
      </c>
      <c r="H1287" s="61" t="s">
        <v>96</v>
      </c>
      <c r="I1287" s="202" t="str">
        <f t="shared" si="201"/>
        <v>A</v>
      </c>
      <c r="J1287" s="269">
        <f t="shared" si="200"/>
        <v>5</v>
      </c>
      <c r="K1287" s="470" t="s">
        <v>61</v>
      </c>
      <c r="M1287" s="69" t="str">
        <f t="shared" si="194"/>
        <v>3.3.94.92.99</v>
      </c>
      <c r="N1287" s="69" t="str">
        <f t="shared" si="195"/>
        <v>33949299</v>
      </c>
      <c r="O1287" s="69" t="b">
        <f t="shared" si="196"/>
        <v>1</v>
      </c>
      <c r="P1287" s="186" t="str">
        <f t="shared" si="202"/>
        <v>33949299</v>
      </c>
      <c r="R1287" s="407" t="str">
        <f t="shared" si="197"/>
        <v>A</v>
      </c>
      <c r="S1287" s="69" t="b">
        <f t="shared" si="198"/>
        <v>1</v>
      </c>
      <c r="U1287" s="69" t="str">
        <f t="shared" si="199"/>
        <v>3.3.94.92.99 - OUTRAS DESPESAS DE EXERCICIOS ANTERIORES</v>
      </c>
    </row>
    <row r="1288" spans="1:21" s="6" customFormat="1" x14ac:dyDescent="0.25">
      <c r="A1288" s="158"/>
      <c r="B1288" s="149" t="s">
        <v>213</v>
      </c>
      <c r="C1288" s="150" t="s">
        <v>213</v>
      </c>
      <c r="D1288" s="150" t="s">
        <v>305</v>
      </c>
      <c r="E1288" s="150" t="s">
        <v>264</v>
      </c>
      <c r="F1288" s="150" t="s">
        <v>264</v>
      </c>
      <c r="G1288" s="340" t="str">
        <f t="shared" si="193"/>
        <v>3.3.95.00.00</v>
      </c>
      <c r="H1288" s="51" t="s">
        <v>106</v>
      </c>
      <c r="I1288" s="194" t="str">
        <f t="shared" si="201"/>
        <v>S</v>
      </c>
      <c r="J1288" s="261">
        <f t="shared" si="200"/>
        <v>3</v>
      </c>
      <c r="K1288" s="137" t="s">
        <v>57</v>
      </c>
      <c r="M1288" s="69" t="str">
        <f t="shared" si="194"/>
        <v>3.3.95.00.00</v>
      </c>
      <c r="N1288" s="69" t="str">
        <f t="shared" si="195"/>
        <v>33950000</v>
      </c>
      <c r="O1288" s="69" t="b">
        <f t="shared" si="196"/>
        <v>1</v>
      </c>
      <c r="P1288" s="186" t="str">
        <f t="shared" si="202"/>
        <v>33950000</v>
      </c>
      <c r="R1288" s="409" t="str">
        <f t="shared" si="197"/>
        <v>S</v>
      </c>
      <c r="S1288" s="6" t="b">
        <f t="shared" si="198"/>
        <v>1</v>
      </c>
      <c r="U1288" s="69" t="str">
        <f t="shared" si="199"/>
        <v>3.3.95.00.00 - APLICAÇÃO DIRETA À CONTA DE RECURSOS DE QUE TRATAM OS §§ 1º E 2º DO ART. 24 DA LEI COMPLEMENTAR Nº 141, DE 2012.</v>
      </c>
    </row>
    <row r="1289" spans="1:21" x14ac:dyDescent="0.25">
      <c r="B1289" s="380" t="s">
        <v>213</v>
      </c>
      <c r="C1289" s="318" t="s">
        <v>213</v>
      </c>
      <c r="D1289" s="318" t="s">
        <v>305</v>
      </c>
      <c r="E1289" s="318" t="s">
        <v>218</v>
      </c>
      <c r="F1289" s="318" t="s">
        <v>264</v>
      </c>
      <c r="G1289" s="341" t="str">
        <f t="shared" si="193"/>
        <v>3.3.95.04.00</v>
      </c>
      <c r="H1289" s="46" t="s">
        <v>58</v>
      </c>
      <c r="I1289" s="196" t="str">
        <f t="shared" si="201"/>
        <v>A</v>
      </c>
      <c r="J1289" s="263">
        <f t="shared" si="200"/>
        <v>4</v>
      </c>
      <c r="K1289" s="465" t="s">
        <v>53</v>
      </c>
      <c r="M1289" s="69" t="str">
        <f t="shared" si="194"/>
        <v>3.3.95.04.00</v>
      </c>
      <c r="N1289" s="69" t="str">
        <f t="shared" si="195"/>
        <v>33950400</v>
      </c>
      <c r="O1289" s="69" t="b">
        <f t="shared" si="196"/>
        <v>1</v>
      </c>
      <c r="P1289" s="186" t="str">
        <f t="shared" si="202"/>
        <v>33950400</v>
      </c>
      <c r="R1289" s="407" t="str">
        <f t="shared" si="197"/>
        <v>A</v>
      </c>
      <c r="S1289" s="2" t="b">
        <f t="shared" si="198"/>
        <v>1</v>
      </c>
      <c r="U1289" s="69" t="str">
        <f t="shared" si="199"/>
        <v>3.3.95.04.00 - CONTRATAÇÃO POR TEMPO DETERMINADO</v>
      </c>
    </row>
    <row r="1290" spans="1:21" x14ac:dyDescent="0.25">
      <c r="B1290" s="380" t="s">
        <v>213</v>
      </c>
      <c r="C1290" s="318" t="s">
        <v>213</v>
      </c>
      <c r="D1290" s="318" t="s">
        <v>305</v>
      </c>
      <c r="E1290" s="318" t="s">
        <v>222</v>
      </c>
      <c r="F1290" s="318" t="s">
        <v>264</v>
      </c>
      <c r="G1290" s="341" t="str">
        <f t="shared" si="193"/>
        <v>3.3.95.08.00</v>
      </c>
      <c r="H1290" s="46" t="s">
        <v>574</v>
      </c>
      <c r="I1290" s="196" t="str">
        <f t="shared" si="201"/>
        <v>A</v>
      </c>
      <c r="J1290" s="263">
        <f t="shared" si="200"/>
        <v>4</v>
      </c>
      <c r="K1290" s="465" t="s">
        <v>53</v>
      </c>
      <c r="M1290" s="69" t="str">
        <f t="shared" si="194"/>
        <v>3.3.95.08.00</v>
      </c>
      <c r="N1290" s="69" t="str">
        <f t="shared" si="195"/>
        <v>33950800</v>
      </c>
      <c r="O1290" s="69" t="b">
        <f t="shared" si="196"/>
        <v>1</v>
      </c>
      <c r="P1290" s="186" t="str">
        <f t="shared" si="202"/>
        <v>33950800</v>
      </c>
      <c r="R1290" s="407" t="str">
        <f t="shared" si="197"/>
        <v>A</v>
      </c>
      <c r="S1290" s="2" t="b">
        <f t="shared" si="198"/>
        <v>1</v>
      </c>
      <c r="U1290" s="69" t="str">
        <f t="shared" si="199"/>
        <v>3.3.95.08.00 - OUTROS BENEFÍCIOS ASSISTENCIAIS DO SERVIDOR E DO MILITAR</v>
      </c>
    </row>
    <row r="1291" spans="1:21" x14ac:dyDescent="0.25">
      <c r="B1291" s="380" t="s">
        <v>213</v>
      </c>
      <c r="C1291" s="318" t="s">
        <v>213</v>
      </c>
      <c r="D1291" s="318" t="s">
        <v>305</v>
      </c>
      <c r="E1291" s="318" t="s">
        <v>254</v>
      </c>
      <c r="F1291" s="318" t="s">
        <v>264</v>
      </c>
      <c r="G1291" s="341" t="str">
        <f t="shared" ref="G1291:G1354" si="203">B1291&amp;"."&amp;C1291&amp;"."&amp;D1291&amp;"."&amp;E1291&amp;"."&amp;F1291</f>
        <v>3.3.95.14.00</v>
      </c>
      <c r="H1291" s="46" t="s">
        <v>131</v>
      </c>
      <c r="I1291" s="196" t="str">
        <f t="shared" si="201"/>
        <v>A</v>
      </c>
      <c r="J1291" s="263">
        <f t="shared" si="200"/>
        <v>4</v>
      </c>
      <c r="K1291" s="465" t="s">
        <v>53</v>
      </c>
      <c r="M1291" s="69" t="str">
        <f t="shared" ref="M1291:M1354" si="204">B1291&amp;"."&amp;C1291&amp;"."&amp;D1291&amp;"."&amp;E1291&amp;"."&amp;F1291</f>
        <v>3.3.95.14.00</v>
      </c>
      <c r="N1291" s="69" t="str">
        <f t="shared" ref="N1291:N1354" si="205">SUBSTITUTE(M1291,".","")</f>
        <v>33951400</v>
      </c>
      <c r="O1291" s="69" t="b">
        <f t="shared" ref="O1291:O1354" si="206">N1291=P1291</f>
        <v>1</v>
      </c>
      <c r="P1291" s="186" t="str">
        <f t="shared" si="202"/>
        <v>33951400</v>
      </c>
      <c r="R1291" s="407" t="str">
        <f t="shared" ref="R1291:R1354" si="207">IF(IFERROR(SEARCH("Último",K1291),0)&gt;0,"A","S")</f>
        <v>A</v>
      </c>
      <c r="S1291" s="2" t="b">
        <f t="shared" ref="S1291:S1354" si="208">R1291=I1291</f>
        <v>1</v>
      </c>
      <c r="U1291" s="69" t="str">
        <f t="shared" ref="U1291:U1354" si="209">G1291&amp;" - "&amp;H1291</f>
        <v>3.3.95.14.00 - DIÁRIAS - CIVIL</v>
      </c>
    </row>
    <row r="1292" spans="1:21" x14ac:dyDescent="0.25">
      <c r="B1292" s="380" t="s">
        <v>213</v>
      </c>
      <c r="C1292" s="318" t="s">
        <v>213</v>
      </c>
      <c r="D1292" s="318" t="s">
        <v>305</v>
      </c>
      <c r="E1292" s="318" t="s">
        <v>226</v>
      </c>
      <c r="F1292" s="318" t="s">
        <v>264</v>
      </c>
      <c r="G1292" s="341" t="str">
        <f t="shared" si="203"/>
        <v>3.3.95.18.00</v>
      </c>
      <c r="H1292" s="46" t="s">
        <v>148</v>
      </c>
      <c r="I1292" s="196" t="str">
        <f t="shared" si="201"/>
        <v>A</v>
      </c>
      <c r="J1292" s="263">
        <f t="shared" si="200"/>
        <v>4</v>
      </c>
      <c r="K1292" s="465" t="s">
        <v>53</v>
      </c>
      <c r="M1292" s="69" t="str">
        <f t="shared" si="204"/>
        <v>3.3.95.18.00</v>
      </c>
      <c r="N1292" s="69" t="str">
        <f t="shared" si="205"/>
        <v>33951800</v>
      </c>
      <c r="O1292" s="69" t="b">
        <f t="shared" si="206"/>
        <v>1</v>
      </c>
      <c r="P1292" s="186" t="str">
        <f t="shared" si="202"/>
        <v>33951800</v>
      </c>
      <c r="R1292" s="407" t="str">
        <f t="shared" si="207"/>
        <v>A</v>
      </c>
      <c r="S1292" s="2" t="b">
        <f t="shared" si="208"/>
        <v>1</v>
      </c>
      <c r="U1292" s="69" t="str">
        <f t="shared" si="209"/>
        <v>3.3.95.18.00 - AUXÍLIO FINANCEIRO A ESTUDANTES</v>
      </c>
    </row>
    <row r="1293" spans="1:21" x14ac:dyDescent="0.25">
      <c r="B1293" s="380" t="s">
        <v>213</v>
      </c>
      <c r="C1293" s="318" t="s">
        <v>213</v>
      </c>
      <c r="D1293" s="318" t="s">
        <v>305</v>
      </c>
      <c r="E1293" s="318" t="s">
        <v>256</v>
      </c>
      <c r="F1293" s="318" t="s">
        <v>264</v>
      </c>
      <c r="G1293" s="341" t="str">
        <f t="shared" si="203"/>
        <v>3.3.95.20.00</v>
      </c>
      <c r="H1293" s="46" t="s">
        <v>150</v>
      </c>
      <c r="I1293" s="196" t="str">
        <f t="shared" si="201"/>
        <v>A</v>
      </c>
      <c r="J1293" s="263">
        <f t="shared" ref="J1293:J1356" si="210">IF( (VALUE(F1293) &gt; 0), 5,IF( (VALUE(E1293) &gt; 0), 4,IF( (VALUE(D1293) &gt; 0), 3,IF( (VALUE(C1293) &gt; 0), 2,1))))</f>
        <v>4</v>
      </c>
      <c r="K1293" s="465" t="s">
        <v>53</v>
      </c>
      <c r="M1293" s="69" t="str">
        <f t="shared" si="204"/>
        <v>3.3.95.20.00</v>
      </c>
      <c r="N1293" s="69" t="str">
        <f t="shared" si="205"/>
        <v>33952000</v>
      </c>
      <c r="O1293" s="69" t="b">
        <f t="shared" si="206"/>
        <v>1</v>
      </c>
      <c r="P1293" s="186" t="str">
        <f t="shared" si="202"/>
        <v>33952000</v>
      </c>
      <c r="R1293" s="407" t="str">
        <f t="shared" si="207"/>
        <v>A</v>
      </c>
      <c r="S1293" s="2" t="b">
        <f t="shared" si="208"/>
        <v>1</v>
      </c>
      <c r="U1293" s="69" t="str">
        <f t="shared" si="209"/>
        <v>3.3.95.20.00 - AUXÍLIO FINANCEIRO A PESQUISADORES</v>
      </c>
    </row>
    <row r="1294" spans="1:21" x14ac:dyDescent="0.25">
      <c r="B1294" s="384" t="s">
        <v>213</v>
      </c>
      <c r="C1294" s="322" t="s">
        <v>213</v>
      </c>
      <c r="D1294" s="322" t="s">
        <v>305</v>
      </c>
      <c r="E1294" s="322" t="s">
        <v>215</v>
      </c>
      <c r="F1294" s="322" t="s">
        <v>264</v>
      </c>
      <c r="G1294" s="346" t="str">
        <f t="shared" si="203"/>
        <v>3.3.95.30.00</v>
      </c>
      <c r="H1294" s="56" t="s">
        <v>3</v>
      </c>
      <c r="I1294" s="203" t="str">
        <f t="shared" si="201"/>
        <v>S</v>
      </c>
      <c r="J1294" s="270">
        <f t="shared" si="210"/>
        <v>4</v>
      </c>
      <c r="K1294" s="469" t="s">
        <v>60</v>
      </c>
      <c r="M1294" s="69" t="str">
        <f t="shared" si="204"/>
        <v>3.3.95.30.00</v>
      </c>
      <c r="N1294" s="69" t="str">
        <f t="shared" si="205"/>
        <v>33953000</v>
      </c>
      <c r="O1294" s="69" t="b">
        <f t="shared" si="206"/>
        <v>1</v>
      </c>
      <c r="P1294" s="186" t="str">
        <f t="shared" si="202"/>
        <v>33953000</v>
      </c>
      <c r="R1294" s="407" t="str">
        <f t="shared" si="207"/>
        <v>S</v>
      </c>
      <c r="S1294" s="2" t="b">
        <f t="shared" si="208"/>
        <v>1</v>
      </c>
      <c r="U1294" s="69" t="str">
        <f t="shared" si="209"/>
        <v>3.3.95.30.00 - MATERIAL DE CONSUMO</v>
      </c>
    </row>
    <row r="1295" spans="1:21" s="53" customFormat="1" x14ac:dyDescent="0.25">
      <c r="A1295" s="157"/>
      <c r="B1295" s="136" t="s">
        <v>213</v>
      </c>
      <c r="C1295" s="94" t="s">
        <v>213</v>
      </c>
      <c r="D1295" s="94" t="s">
        <v>305</v>
      </c>
      <c r="E1295" s="94" t="s">
        <v>215</v>
      </c>
      <c r="F1295" s="103" t="s">
        <v>251</v>
      </c>
      <c r="G1295" s="350" t="str">
        <f t="shared" si="203"/>
        <v>3.3.95.30.01</v>
      </c>
      <c r="H1295" s="99" t="s">
        <v>153</v>
      </c>
      <c r="I1295" s="207" t="str">
        <f t="shared" si="201"/>
        <v>A</v>
      </c>
      <c r="J1295" s="273">
        <f t="shared" si="210"/>
        <v>5</v>
      </c>
      <c r="K1295" s="485" t="s">
        <v>61</v>
      </c>
      <c r="M1295" s="69" t="str">
        <f t="shared" si="204"/>
        <v>3.3.95.30.01</v>
      </c>
      <c r="N1295" s="69" t="str">
        <f t="shared" si="205"/>
        <v>33953001</v>
      </c>
      <c r="O1295" s="69" t="b">
        <f t="shared" si="206"/>
        <v>1</v>
      </c>
      <c r="P1295" s="186" t="str">
        <f t="shared" si="202"/>
        <v>33953001</v>
      </c>
      <c r="R1295" s="407" t="str">
        <f t="shared" si="207"/>
        <v>A</v>
      </c>
      <c r="S1295" s="53" t="b">
        <f t="shared" si="208"/>
        <v>1</v>
      </c>
      <c r="U1295" s="69" t="str">
        <f t="shared" si="209"/>
        <v>3.3.95.30.01 - COMBUSTÍVEIS E LUBRIFICANTES AUTOMOTIVOS</v>
      </c>
    </row>
    <row r="1296" spans="1:21" s="53" customFormat="1" x14ac:dyDescent="0.25">
      <c r="A1296" s="157"/>
      <c r="B1296" s="136" t="s">
        <v>213</v>
      </c>
      <c r="C1296" s="94" t="s">
        <v>213</v>
      </c>
      <c r="D1296" s="94" t="s">
        <v>305</v>
      </c>
      <c r="E1296" s="94" t="s">
        <v>215</v>
      </c>
      <c r="F1296" s="103" t="s">
        <v>216</v>
      </c>
      <c r="G1296" s="350" t="str">
        <f t="shared" si="203"/>
        <v>3.3.95.30.02</v>
      </c>
      <c r="H1296" s="107" t="s">
        <v>357</v>
      </c>
      <c r="I1296" s="207" t="str">
        <f t="shared" si="201"/>
        <v>A</v>
      </c>
      <c r="J1296" s="273">
        <f t="shared" si="210"/>
        <v>5</v>
      </c>
      <c r="K1296" s="485" t="s">
        <v>61</v>
      </c>
      <c r="M1296" s="69" t="str">
        <f t="shared" si="204"/>
        <v>3.3.95.30.02</v>
      </c>
      <c r="N1296" s="69" t="str">
        <f t="shared" si="205"/>
        <v>33953002</v>
      </c>
      <c r="O1296" s="69" t="b">
        <f t="shared" si="206"/>
        <v>1</v>
      </c>
      <c r="P1296" s="186" t="str">
        <f t="shared" si="202"/>
        <v>33953002</v>
      </c>
      <c r="R1296" s="407" t="str">
        <f t="shared" si="207"/>
        <v>A</v>
      </c>
      <c r="S1296" s="53" t="b">
        <f t="shared" si="208"/>
        <v>1</v>
      </c>
      <c r="U1296" s="69" t="str">
        <f t="shared" si="209"/>
        <v>3.3.95.30.02 - COMBUSTÍVEIS E LUBRIFICANTES DE AVIAÇÃO</v>
      </c>
    </row>
    <row r="1297" spans="1:21" s="53" customFormat="1" x14ac:dyDescent="0.25">
      <c r="A1297" s="157"/>
      <c r="B1297" s="136" t="s">
        <v>213</v>
      </c>
      <c r="C1297" s="94" t="s">
        <v>213</v>
      </c>
      <c r="D1297" s="94" t="s">
        <v>305</v>
      </c>
      <c r="E1297" s="94" t="s">
        <v>215</v>
      </c>
      <c r="F1297" s="103" t="s">
        <v>217</v>
      </c>
      <c r="G1297" s="350" t="str">
        <f t="shared" si="203"/>
        <v>3.3.95.30.03</v>
      </c>
      <c r="H1297" s="107" t="s">
        <v>358</v>
      </c>
      <c r="I1297" s="207" t="str">
        <f t="shared" si="201"/>
        <v>A</v>
      </c>
      <c r="J1297" s="273">
        <f t="shared" si="210"/>
        <v>5</v>
      </c>
      <c r="K1297" s="485" t="s">
        <v>61</v>
      </c>
      <c r="M1297" s="69" t="str">
        <f t="shared" si="204"/>
        <v>3.3.95.30.03</v>
      </c>
      <c r="N1297" s="69" t="str">
        <f t="shared" si="205"/>
        <v>33953003</v>
      </c>
      <c r="O1297" s="69" t="b">
        <f t="shared" si="206"/>
        <v>1</v>
      </c>
      <c r="P1297" s="186" t="str">
        <f t="shared" si="202"/>
        <v>33953003</v>
      </c>
      <c r="R1297" s="407" t="str">
        <f t="shared" si="207"/>
        <v>A</v>
      </c>
      <c r="S1297" s="53" t="b">
        <f t="shared" si="208"/>
        <v>1</v>
      </c>
      <c r="U1297" s="69" t="str">
        <f t="shared" si="209"/>
        <v>3.3.95.30.03 - COMBUSTÍVEIS E LUBRIFICANTES PARA OUTRAS FINALIDADES</v>
      </c>
    </row>
    <row r="1298" spans="1:21" s="53" customFormat="1" x14ac:dyDescent="0.25">
      <c r="A1298" s="157"/>
      <c r="B1298" s="136" t="s">
        <v>213</v>
      </c>
      <c r="C1298" s="94" t="s">
        <v>213</v>
      </c>
      <c r="D1298" s="94" t="s">
        <v>305</v>
      </c>
      <c r="E1298" s="94" t="s">
        <v>215</v>
      </c>
      <c r="F1298" s="103" t="s">
        <v>218</v>
      </c>
      <c r="G1298" s="350" t="str">
        <f t="shared" si="203"/>
        <v>3.3.95.30.04</v>
      </c>
      <c r="H1298" s="107" t="s">
        <v>359</v>
      </c>
      <c r="I1298" s="207" t="str">
        <f t="shared" si="201"/>
        <v>A</v>
      </c>
      <c r="J1298" s="273">
        <f t="shared" si="210"/>
        <v>5</v>
      </c>
      <c r="K1298" s="485" t="s">
        <v>61</v>
      </c>
      <c r="M1298" s="69" t="str">
        <f t="shared" si="204"/>
        <v>3.3.95.30.04</v>
      </c>
      <c r="N1298" s="69" t="str">
        <f t="shared" si="205"/>
        <v>33953004</v>
      </c>
      <c r="O1298" s="69" t="b">
        <f t="shared" si="206"/>
        <v>1</v>
      </c>
      <c r="P1298" s="186" t="str">
        <f t="shared" si="202"/>
        <v>33953004</v>
      </c>
      <c r="R1298" s="407" t="str">
        <f t="shared" si="207"/>
        <v>A</v>
      </c>
      <c r="S1298" s="53" t="b">
        <f t="shared" si="208"/>
        <v>1</v>
      </c>
      <c r="U1298" s="69" t="str">
        <f t="shared" si="209"/>
        <v>3.3.95.30.04 - GÁS ENGARRAFADO</v>
      </c>
    </row>
    <row r="1299" spans="1:21" s="53" customFormat="1" x14ac:dyDescent="0.25">
      <c r="A1299" s="157"/>
      <c r="B1299" s="136" t="s">
        <v>213</v>
      </c>
      <c r="C1299" s="94" t="s">
        <v>213</v>
      </c>
      <c r="D1299" s="94" t="s">
        <v>305</v>
      </c>
      <c r="E1299" s="94" t="s">
        <v>215</v>
      </c>
      <c r="F1299" s="103" t="s">
        <v>219</v>
      </c>
      <c r="G1299" s="350" t="str">
        <f t="shared" si="203"/>
        <v>3.3.95.30.05</v>
      </c>
      <c r="H1299" s="107" t="s">
        <v>360</v>
      </c>
      <c r="I1299" s="207" t="str">
        <f t="shared" si="201"/>
        <v>A</v>
      </c>
      <c r="J1299" s="273">
        <f t="shared" si="210"/>
        <v>5</v>
      </c>
      <c r="K1299" s="485" t="s">
        <v>61</v>
      </c>
      <c r="M1299" s="69" t="str">
        <f t="shared" si="204"/>
        <v>3.3.95.30.05</v>
      </c>
      <c r="N1299" s="69" t="str">
        <f t="shared" si="205"/>
        <v>33953005</v>
      </c>
      <c r="O1299" s="69" t="b">
        <f t="shared" si="206"/>
        <v>1</v>
      </c>
      <c r="P1299" s="186" t="str">
        <f t="shared" si="202"/>
        <v>33953005</v>
      </c>
      <c r="R1299" s="407" t="str">
        <f t="shared" si="207"/>
        <v>A</v>
      </c>
      <c r="S1299" s="53" t="b">
        <f t="shared" si="208"/>
        <v>1</v>
      </c>
      <c r="U1299" s="69" t="str">
        <f t="shared" si="209"/>
        <v>3.3.95.30.05 - EXPLOSIVOS E MUNIÇÕES</v>
      </c>
    </row>
    <row r="1300" spans="1:21" s="53" customFormat="1" x14ac:dyDescent="0.25">
      <c r="A1300" s="157"/>
      <c r="B1300" s="136" t="s">
        <v>213</v>
      </c>
      <c r="C1300" s="94" t="s">
        <v>213</v>
      </c>
      <c r="D1300" s="94" t="s">
        <v>305</v>
      </c>
      <c r="E1300" s="94" t="s">
        <v>215</v>
      </c>
      <c r="F1300" s="103" t="s">
        <v>220</v>
      </c>
      <c r="G1300" s="350" t="str">
        <f t="shared" si="203"/>
        <v>3.3.95.30.06</v>
      </c>
      <c r="H1300" s="107" t="s">
        <v>361</v>
      </c>
      <c r="I1300" s="207" t="str">
        <f t="shared" ref="I1300:I1363" si="211">IF(J1300&lt;J1301,"S","A")</f>
        <v>A</v>
      </c>
      <c r="J1300" s="273">
        <f t="shared" si="210"/>
        <v>5</v>
      </c>
      <c r="K1300" s="485" t="s">
        <v>61</v>
      </c>
      <c r="M1300" s="69" t="str">
        <f t="shared" si="204"/>
        <v>3.3.95.30.06</v>
      </c>
      <c r="N1300" s="69" t="str">
        <f t="shared" si="205"/>
        <v>33953006</v>
      </c>
      <c r="O1300" s="69" t="b">
        <f t="shared" si="206"/>
        <v>1</v>
      </c>
      <c r="P1300" s="186" t="str">
        <f t="shared" si="202"/>
        <v>33953006</v>
      </c>
      <c r="R1300" s="407" t="str">
        <f t="shared" si="207"/>
        <v>A</v>
      </c>
      <c r="S1300" s="53" t="b">
        <f t="shared" si="208"/>
        <v>1</v>
      </c>
      <c r="U1300" s="69" t="str">
        <f t="shared" si="209"/>
        <v>3.3.95.30.06 - ALIMENTOS PARA ANIMAIS</v>
      </c>
    </row>
    <row r="1301" spans="1:21" s="53" customFormat="1" x14ac:dyDescent="0.25">
      <c r="A1301" s="157"/>
      <c r="B1301" s="136" t="s">
        <v>213</v>
      </c>
      <c r="C1301" s="94" t="s">
        <v>213</v>
      </c>
      <c r="D1301" s="94" t="s">
        <v>305</v>
      </c>
      <c r="E1301" s="94" t="s">
        <v>215</v>
      </c>
      <c r="F1301" s="103" t="s">
        <v>221</v>
      </c>
      <c r="G1301" s="350" t="str">
        <f t="shared" si="203"/>
        <v>3.3.95.30.07</v>
      </c>
      <c r="H1301" s="107" t="s">
        <v>362</v>
      </c>
      <c r="I1301" s="207" t="str">
        <f t="shared" si="211"/>
        <v>A</v>
      </c>
      <c r="J1301" s="273">
        <f t="shared" si="210"/>
        <v>5</v>
      </c>
      <c r="K1301" s="485" t="s">
        <v>61</v>
      </c>
      <c r="M1301" s="69" t="str">
        <f t="shared" si="204"/>
        <v>3.3.95.30.07</v>
      </c>
      <c r="N1301" s="69" t="str">
        <f t="shared" si="205"/>
        <v>33953007</v>
      </c>
      <c r="O1301" s="69" t="b">
        <f t="shared" si="206"/>
        <v>1</v>
      </c>
      <c r="P1301" s="186" t="str">
        <f t="shared" si="202"/>
        <v>33953007</v>
      </c>
      <c r="R1301" s="407" t="str">
        <f t="shared" si="207"/>
        <v>A</v>
      </c>
      <c r="S1301" s="53" t="b">
        <f t="shared" si="208"/>
        <v>1</v>
      </c>
      <c r="U1301" s="69" t="str">
        <f t="shared" si="209"/>
        <v>3.3.95.30.07 - GÊNEROS DE ALIMENTAÇÃO</v>
      </c>
    </row>
    <row r="1302" spans="1:21" s="53" customFormat="1" x14ac:dyDescent="0.25">
      <c r="A1302" s="157"/>
      <c r="B1302" s="136" t="s">
        <v>213</v>
      </c>
      <c r="C1302" s="94" t="s">
        <v>213</v>
      </c>
      <c r="D1302" s="94" t="s">
        <v>305</v>
      </c>
      <c r="E1302" s="94" t="s">
        <v>215</v>
      </c>
      <c r="F1302" s="103" t="s">
        <v>222</v>
      </c>
      <c r="G1302" s="350" t="str">
        <f t="shared" si="203"/>
        <v>3.3.95.30.08</v>
      </c>
      <c r="H1302" s="107" t="s">
        <v>363</v>
      </c>
      <c r="I1302" s="207" t="str">
        <f t="shared" si="211"/>
        <v>A</v>
      </c>
      <c r="J1302" s="273">
        <f t="shared" si="210"/>
        <v>5</v>
      </c>
      <c r="K1302" s="485" t="s">
        <v>61</v>
      </c>
      <c r="M1302" s="69" t="str">
        <f t="shared" si="204"/>
        <v>3.3.95.30.08</v>
      </c>
      <c r="N1302" s="69" t="str">
        <f t="shared" si="205"/>
        <v>33953008</v>
      </c>
      <c r="O1302" s="69" t="b">
        <f t="shared" si="206"/>
        <v>1</v>
      </c>
      <c r="P1302" s="186" t="str">
        <f t="shared" si="202"/>
        <v>33953008</v>
      </c>
      <c r="R1302" s="407" t="str">
        <f t="shared" si="207"/>
        <v>A</v>
      </c>
      <c r="S1302" s="53" t="b">
        <f t="shared" si="208"/>
        <v>1</v>
      </c>
      <c r="U1302" s="69" t="str">
        <f t="shared" si="209"/>
        <v>3.3.95.30.08 - ANIMAIS PARA PESQUISA E ABATE</v>
      </c>
    </row>
    <row r="1303" spans="1:21" s="53" customFormat="1" x14ac:dyDescent="0.25">
      <c r="A1303" s="157"/>
      <c r="B1303" s="136" t="s">
        <v>213</v>
      </c>
      <c r="C1303" s="94" t="s">
        <v>213</v>
      </c>
      <c r="D1303" s="94" t="s">
        <v>305</v>
      </c>
      <c r="E1303" s="94" t="s">
        <v>215</v>
      </c>
      <c r="F1303" s="103" t="s">
        <v>252</v>
      </c>
      <c r="G1303" s="350" t="str">
        <f t="shared" si="203"/>
        <v>3.3.95.30.09</v>
      </c>
      <c r="H1303" s="99" t="s">
        <v>687</v>
      </c>
      <c r="I1303" s="207" t="str">
        <f t="shared" si="211"/>
        <v>A</v>
      </c>
      <c r="J1303" s="273">
        <f t="shared" si="210"/>
        <v>5</v>
      </c>
      <c r="K1303" s="485" t="s">
        <v>61</v>
      </c>
      <c r="M1303" s="69" t="str">
        <f t="shared" si="204"/>
        <v>3.3.95.30.09</v>
      </c>
      <c r="N1303" s="69" t="str">
        <f t="shared" si="205"/>
        <v>33953009</v>
      </c>
      <c r="O1303" s="69" t="b">
        <f t="shared" si="206"/>
        <v>1</v>
      </c>
      <c r="P1303" s="186" t="str">
        <f t="shared" si="202"/>
        <v>33953009</v>
      </c>
      <c r="R1303" s="407" t="str">
        <f t="shared" si="207"/>
        <v>A</v>
      </c>
      <c r="S1303" s="53" t="b">
        <f t="shared" si="208"/>
        <v>1</v>
      </c>
      <c r="U1303" s="69" t="str">
        <f t="shared" si="209"/>
        <v>3.3.95.30.09 - MATERIAL FARMACOLÓGICO</v>
      </c>
    </row>
    <row r="1304" spans="1:21" s="53" customFormat="1" x14ac:dyDescent="0.25">
      <c r="A1304" s="157"/>
      <c r="B1304" s="136" t="s">
        <v>213</v>
      </c>
      <c r="C1304" s="94" t="s">
        <v>213</v>
      </c>
      <c r="D1304" s="94" t="s">
        <v>305</v>
      </c>
      <c r="E1304" s="94" t="s">
        <v>215</v>
      </c>
      <c r="F1304" s="103" t="s">
        <v>261</v>
      </c>
      <c r="G1304" s="350" t="str">
        <f t="shared" si="203"/>
        <v>3.3.95.30.10</v>
      </c>
      <c r="H1304" s="99" t="s">
        <v>23</v>
      </c>
      <c r="I1304" s="207" t="str">
        <f t="shared" si="211"/>
        <v>A</v>
      </c>
      <c r="J1304" s="273">
        <f t="shared" si="210"/>
        <v>5</v>
      </c>
      <c r="K1304" s="485" t="s">
        <v>61</v>
      </c>
      <c r="M1304" s="69" t="str">
        <f t="shared" si="204"/>
        <v>3.3.95.30.10</v>
      </c>
      <c r="N1304" s="69" t="str">
        <f t="shared" si="205"/>
        <v>33953010</v>
      </c>
      <c r="O1304" s="69" t="b">
        <f t="shared" si="206"/>
        <v>1</v>
      </c>
      <c r="P1304" s="186" t="str">
        <f t="shared" si="202"/>
        <v>33953010</v>
      </c>
      <c r="R1304" s="407" t="str">
        <f t="shared" si="207"/>
        <v>A</v>
      </c>
      <c r="S1304" s="53" t="b">
        <f t="shared" si="208"/>
        <v>1</v>
      </c>
      <c r="U1304" s="69" t="str">
        <f t="shared" si="209"/>
        <v>3.3.95.30.10 - MATERIAL ODONTOLÓGICO</v>
      </c>
    </row>
    <row r="1305" spans="1:21" s="53" customFormat="1" x14ac:dyDescent="0.25">
      <c r="A1305" s="157"/>
      <c r="B1305" s="136" t="s">
        <v>213</v>
      </c>
      <c r="C1305" s="94" t="s">
        <v>213</v>
      </c>
      <c r="D1305" s="94" t="s">
        <v>305</v>
      </c>
      <c r="E1305" s="94" t="s">
        <v>215</v>
      </c>
      <c r="F1305" s="103" t="s">
        <v>253</v>
      </c>
      <c r="G1305" s="350" t="str">
        <f t="shared" si="203"/>
        <v>3.3.95.30.11</v>
      </c>
      <c r="H1305" s="99" t="s">
        <v>154</v>
      </c>
      <c r="I1305" s="207" t="str">
        <f t="shared" si="211"/>
        <v>A</v>
      </c>
      <c r="J1305" s="273">
        <f t="shared" si="210"/>
        <v>5</v>
      </c>
      <c r="K1305" s="485" t="s">
        <v>61</v>
      </c>
      <c r="M1305" s="69" t="str">
        <f t="shared" si="204"/>
        <v>3.3.95.30.11</v>
      </c>
      <c r="N1305" s="69" t="str">
        <f t="shared" si="205"/>
        <v>33953011</v>
      </c>
      <c r="O1305" s="69" t="b">
        <f t="shared" si="206"/>
        <v>1</v>
      </c>
      <c r="P1305" s="186" t="str">
        <f t="shared" si="202"/>
        <v>33953011</v>
      </c>
      <c r="R1305" s="407" t="str">
        <f t="shared" si="207"/>
        <v>A</v>
      </c>
      <c r="S1305" s="53" t="b">
        <f t="shared" si="208"/>
        <v>1</v>
      </c>
      <c r="U1305" s="69" t="str">
        <f t="shared" si="209"/>
        <v>3.3.95.30.11 - MATERIAL QUÍMICO</v>
      </c>
    </row>
    <row r="1306" spans="1:21" s="53" customFormat="1" x14ac:dyDescent="0.25">
      <c r="A1306" s="157"/>
      <c r="B1306" s="136" t="s">
        <v>213</v>
      </c>
      <c r="C1306" s="94" t="s">
        <v>213</v>
      </c>
      <c r="D1306" s="94" t="s">
        <v>305</v>
      </c>
      <c r="E1306" s="94" t="s">
        <v>215</v>
      </c>
      <c r="F1306" s="103" t="s">
        <v>223</v>
      </c>
      <c r="G1306" s="350" t="str">
        <f t="shared" si="203"/>
        <v>3.3.95.30.12</v>
      </c>
      <c r="H1306" s="99" t="s">
        <v>364</v>
      </c>
      <c r="I1306" s="207" t="str">
        <f t="shared" si="211"/>
        <v>A</v>
      </c>
      <c r="J1306" s="273">
        <f t="shared" si="210"/>
        <v>5</v>
      </c>
      <c r="K1306" s="485" t="s">
        <v>61</v>
      </c>
      <c r="M1306" s="69" t="str">
        <f t="shared" si="204"/>
        <v>3.3.95.30.12</v>
      </c>
      <c r="N1306" s="69" t="str">
        <f t="shared" si="205"/>
        <v>33953012</v>
      </c>
      <c r="O1306" s="69" t="b">
        <f t="shared" si="206"/>
        <v>1</v>
      </c>
      <c r="P1306" s="186" t="str">
        <f t="shared" si="202"/>
        <v>33953012</v>
      </c>
      <c r="R1306" s="407" t="str">
        <f t="shared" si="207"/>
        <v>A</v>
      </c>
      <c r="S1306" s="53" t="b">
        <f t="shared" si="208"/>
        <v>1</v>
      </c>
      <c r="U1306" s="69" t="str">
        <f t="shared" si="209"/>
        <v>3.3.95.30.12 - MATERIAL DE COUDELARIA OU DE USO ZOOTÉCNICO</v>
      </c>
    </row>
    <row r="1307" spans="1:21" s="53" customFormat="1" x14ac:dyDescent="0.25">
      <c r="A1307" s="157"/>
      <c r="B1307" s="136" t="s">
        <v>213</v>
      </c>
      <c r="C1307" s="94" t="s">
        <v>213</v>
      </c>
      <c r="D1307" s="94" t="s">
        <v>305</v>
      </c>
      <c r="E1307" s="94" t="s">
        <v>215</v>
      </c>
      <c r="F1307" s="103" t="s">
        <v>224</v>
      </c>
      <c r="G1307" s="350" t="str">
        <f t="shared" si="203"/>
        <v>3.3.95.30.13</v>
      </c>
      <c r="H1307" s="99" t="s">
        <v>365</v>
      </c>
      <c r="I1307" s="207" t="str">
        <f t="shared" si="211"/>
        <v>A</v>
      </c>
      <c r="J1307" s="273">
        <f t="shared" si="210"/>
        <v>5</v>
      </c>
      <c r="K1307" s="485" t="s">
        <v>61</v>
      </c>
      <c r="M1307" s="69" t="str">
        <f t="shared" si="204"/>
        <v>3.3.95.30.13</v>
      </c>
      <c r="N1307" s="69" t="str">
        <f t="shared" si="205"/>
        <v>33953013</v>
      </c>
      <c r="O1307" s="69" t="b">
        <f t="shared" si="206"/>
        <v>1</v>
      </c>
      <c r="P1307" s="186" t="str">
        <f t="shared" si="202"/>
        <v>33953013</v>
      </c>
      <c r="R1307" s="407" t="str">
        <f t="shared" si="207"/>
        <v>A</v>
      </c>
      <c r="S1307" s="53" t="b">
        <f t="shared" si="208"/>
        <v>1</v>
      </c>
      <c r="U1307" s="69" t="str">
        <f t="shared" si="209"/>
        <v>3.3.95.30.13 - MATERIAL DE CAÇA E PESCA</v>
      </c>
    </row>
    <row r="1308" spans="1:21" s="53" customFormat="1" x14ac:dyDescent="0.25">
      <c r="A1308" s="157"/>
      <c r="B1308" s="136" t="s">
        <v>213</v>
      </c>
      <c r="C1308" s="94" t="s">
        <v>213</v>
      </c>
      <c r="D1308" s="94" t="s">
        <v>305</v>
      </c>
      <c r="E1308" s="94" t="s">
        <v>215</v>
      </c>
      <c r="F1308" s="103" t="s">
        <v>254</v>
      </c>
      <c r="G1308" s="350" t="str">
        <f t="shared" si="203"/>
        <v>3.3.95.30.14</v>
      </c>
      <c r="H1308" s="99" t="s">
        <v>24</v>
      </c>
      <c r="I1308" s="207" t="str">
        <f t="shared" si="211"/>
        <v>A</v>
      </c>
      <c r="J1308" s="273">
        <f t="shared" si="210"/>
        <v>5</v>
      </c>
      <c r="K1308" s="485" t="s">
        <v>61</v>
      </c>
      <c r="M1308" s="69" t="str">
        <f t="shared" si="204"/>
        <v>3.3.95.30.14</v>
      </c>
      <c r="N1308" s="69" t="str">
        <f t="shared" si="205"/>
        <v>33953014</v>
      </c>
      <c r="O1308" s="69" t="b">
        <f t="shared" si="206"/>
        <v>1</v>
      </c>
      <c r="P1308" s="186" t="str">
        <f t="shared" si="202"/>
        <v>33953014</v>
      </c>
      <c r="R1308" s="407" t="str">
        <f t="shared" si="207"/>
        <v>A</v>
      </c>
      <c r="S1308" s="53" t="b">
        <f t="shared" si="208"/>
        <v>1</v>
      </c>
      <c r="U1308" s="69" t="str">
        <f t="shared" si="209"/>
        <v>3.3.95.30.14 - MATERIAL EDUCATIVO E ESPORTIVO</v>
      </c>
    </row>
    <row r="1309" spans="1:21" s="53" customFormat="1" x14ac:dyDescent="0.25">
      <c r="A1309" s="157"/>
      <c r="B1309" s="136" t="s">
        <v>213</v>
      </c>
      <c r="C1309" s="94" t="s">
        <v>213</v>
      </c>
      <c r="D1309" s="94" t="s">
        <v>305</v>
      </c>
      <c r="E1309" s="94" t="s">
        <v>215</v>
      </c>
      <c r="F1309" s="103" t="s">
        <v>225</v>
      </c>
      <c r="G1309" s="350" t="str">
        <f t="shared" si="203"/>
        <v>3.3.95.30.15</v>
      </c>
      <c r="H1309" s="99" t="s">
        <v>366</v>
      </c>
      <c r="I1309" s="207" t="str">
        <f t="shared" si="211"/>
        <v>A</v>
      </c>
      <c r="J1309" s="273">
        <f t="shared" si="210"/>
        <v>5</v>
      </c>
      <c r="K1309" s="485" t="s">
        <v>61</v>
      </c>
      <c r="M1309" s="69" t="str">
        <f t="shared" si="204"/>
        <v>3.3.95.30.15</v>
      </c>
      <c r="N1309" s="69" t="str">
        <f t="shared" si="205"/>
        <v>33953015</v>
      </c>
      <c r="O1309" s="69" t="b">
        <f t="shared" si="206"/>
        <v>1</v>
      </c>
      <c r="P1309" s="186" t="str">
        <f t="shared" si="202"/>
        <v>33953015</v>
      </c>
      <c r="R1309" s="407" t="str">
        <f t="shared" si="207"/>
        <v>A</v>
      </c>
      <c r="S1309" s="53" t="b">
        <f t="shared" si="208"/>
        <v>1</v>
      </c>
      <c r="U1309" s="69" t="str">
        <f t="shared" si="209"/>
        <v>3.3.95.30.15 - MATERIAL PARA FESTIVIDADES E HOMENAGENS</v>
      </c>
    </row>
    <row r="1310" spans="1:21" s="53" customFormat="1" x14ac:dyDescent="0.25">
      <c r="A1310" s="157"/>
      <c r="B1310" s="136" t="s">
        <v>213</v>
      </c>
      <c r="C1310" s="94" t="s">
        <v>213</v>
      </c>
      <c r="D1310" s="94" t="s">
        <v>305</v>
      </c>
      <c r="E1310" s="94" t="s">
        <v>215</v>
      </c>
      <c r="F1310" s="103" t="s">
        <v>255</v>
      </c>
      <c r="G1310" s="350" t="str">
        <f t="shared" si="203"/>
        <v>3.3.95.30.16</v>
      </c>
      <c r="H1310" s="99" t="s">
        <v>4</v>
      </c>
      <c r="I1310" s="207" t="str">
        <f t="shared" si="211"/>
        <v>A</v>
      </c>
      <c r="J1310" s="273">
        <f t="shared" si="210"/>
        <v>5</v>
      </c>
      <c r="K1310" s="485" t="s">
        <v>61</v>
      </c>
      <c r="M1310" s="69" t="str">
        <f t="shared" si="204"/>
        <v>3.3.95.30.16</v>
      </c>
      <c r="N1310" s="69" t="str">
        <f t="shared" si="205"/>
        <v>33953016</v>
      </c>
      <c r="O1310" s="69" t="b">
        <f t="shared" si="206"/>
        <v>1</v>
      </c>
      <c r="P1310" s="186" t="str">
        <f t="shared" si="202"/>
        <v>33953016</v>
      </c>
      <c r="R1310" s="407" t="str">
        <f t="shared" si="207"/>
        <v>A</v>
      </c>
      <c r="S1310" s="53" t="b">
        <f t="shared" si="208"/>
        <v>1</v>
      </c>
      <c r="U1310" s="69" t="str">
        <f t="shared" si="209"/>
        <v>3.3.95.30.16 - MATERIAL DE EXPEDIENTE</v>
      </c>
    </row>
    <row r="1311" spans="1:21" s="53" customFormat="1" x14ac:dyDescent="0.25">
      <c r="A1311" s="157"/>
      <c r="B1311" s="136" t="s">
        <v>213</v>
      </c>
      <c r="C1311" s="94" t="s">
        <v>213</v>
      </c>
      <c r="D1311" s="94" t="s">
        <v>305</v>
      </c>
      <c r="E1311" s="94" t="s">
        <v>215</v>
      </c>
      <c r="F1311" s="103" t="s">
        <v>266</v>
      </c>
      <c r="G1311" s="350" t="str">
        <f t="shared" si="203"/>
        <v>3.3.95.30.17</v>
      </c>
      <c r="H1311" s="99" t="s">
        <v>25</v>
      </c>
      <c r="I1311" s="207" t="str">
        <f t="shared" si="211"/>
        <v>A</v>
      </c>
      <c r="J1311" s="273">
        <f t="shared" si="210"/>
        <v>5</v>
      </c>
      <c r="K1311" s="485" t="s">
        <v>61</v>
      </c>
      <c r="M1311" s="69" t="str">
        <f t="shared" si="204"/>
        <v>3.3.95.30.17</v>
      </c>
      <c r="N1311" s="69" t="str">
        <f t="shared" si="205"/>
        <v>33953017</v>
      </c>
      <c r="O1311" s="69" t="b">
        <f t="shared" si="206"/>
        <v>1</v>
      </c>
      <c r="P1311" s="186" t="str">
        <f t="shared" si="202"/>
        <v>33953017</v>
      </c>
      <c r="R1311" s="407" t="str">
        <f t="shared" si="207"/>
        <v>A</v>
      </c>
      <c r="S1311" s="53" t="b">
        <f t="shared" si="208"/>
        <v>1</v>
      </c>
      <c r="U1311" s="69" t="str">
        <f t="shared" si="209"/>
        <v>3.3.95.30.17 - MATERIAL DE PROCESSAMENTO DE DADOS</v>
      </c>
    </row>
    <row r="1312" spans="1:21" s="53" customFormat="1" x14ac:dyDescent="0.25">
      <c r="A1312" s="157"/>
      <c r="B1312" s="136" t="s">
        <v>213</v>
      </c>
      <c r="C1312" s="94" t="s">
        <v>213</v>
      </c>
      <c r="D1312" s="94" t="s">
        <v>305</v>
      </c>
      <c r="E1312" s="94" t="s">
        <v>215</v>
      </c>
      <c r="F1312" s="103" t="s">
        <v>226</v>
      </c>
      <c r="G1312" s="350" t="str">
        <f t="shared" si="203"/>
        <v>3.3.95.30.18</v>
      </c>
      <c r="H1312" s="99" t="s">
        <v>367</v>
      </c>
      <c r="I1312" s="207" t="str">
        <f t="shared" si="211"/>
        <v>A</v>
      </c>
      <c r="J1312" s="273">
        <f t="shared" si="210"/>
        <v>5</v>
      </c>
      <c r="K1312" s="485" t="s">
        <v>61</v>
      </c>
      <c r="M1312" s="69" t="str">
        <f t="shared" si="204"/>
        <v>3.3.95.30.18</v>
      </c>
      <c r="N1312" s="69" t="str">
        <f t="shared" si="205"/>
        <v>33953018</v>
      </c>
      <c r="O1312" s="69" t="b">
        <f t="shared" si="206"/>
        <v>1</v>
      </c>
      <c r="P1312" s="186" t="str">
        <f t="shared" si="202"/>
        <v>33953018</v>
      </c>
      <c r="R1312" s="407" t="str">
        <f t="shared" si="207"/>
        <v>A</v>
      </c>
      <c r="S1312" s="53" t="b">
        <f t="shared" si="208"/>
        <v>1</v>
      </c>
      <c r="U1312" s="69" t="str">
        <f t="shared" si="209"/>
        <v>3.3.95.30.18 - MATERIAIS E MEDICAMENTOS PARA USO VETERINÁRIO</v>
      </c>
    </row>
    <row r="1313" spans="1:21" s="53" customFormat="1" x14ac:dyDescent="0.25">
      <c r="A1313" s="157"/>
      <c r="B1313" s="136" t="s">
        <v>213</v>
      </c>
      <c r="C1313" s="94" t="s">
        <v>213</v>
      </c>
      <c r="D1313" s="94" t="s">
        <v>305</v>
      </c>
      <c r="E1313" s="94" t="s">
        <v>215</v>
      </c>
      <c r="F1313" s="103" t="s">
        <v>227</v>
      </c>
      <c r="G1313" s="350" t="str">
        <f t="shared" si="203"/>
        <v>3.3.95.30.19</v>
      </c>
      <c r="H1313" s="99" t="s">
        <v>368</v>
      </c>
      <c r="I1313" s="207" t="str">
        <f t="shared" si="211"/>
        <v>A</v>
      </c>
      <c r="J1313" s="273">
        <f t="shared" si="210"/>
        <v>5</v>
      </c>
      <c r="K1313" s="485" t="s">
        <v>61</v>
      </c>
      <c r="M1313" s="69" t="str">
        <f t="shared" si="204"/>
        <v>3.3.95.30.19</v>
      </c>
      <c r="N1313" s="69" t="str">
        <f t="shared" si="205"/>
        <v>33953019</v>
      </c>
      <c r="O1313" s="69" t="b">
        <f t="shared" si="206"/>
        <v>1</v>
      </c>
      <c r="P1313" s="186" t="str">
        <f t="shared" si="202"/>
        <v>33953019</v>
      </c>
      <c r="R1313" s="407" t="str">
        <f t="shared" si="207"/>
        <v>A</v>
      </c>
      <c r="S1313" s="53" t="b">
        <f t="shared" si="208"/>
        <v>1</v>
      </c>
      <c r="U1313" s="69" t="str">
        <f t="shared" si="209"/>
        <v>3.3.95.30.19 - MATERIAL DE ACONDICIONAMENTO E EMBALAGEM</v>
      </c>
    </row>
    <row r="1314" spans="1:21" s="53" customFormat="1" x14ac:dyDescent="0.25">
      <c r="A1314" s="157"/>
      <c r="B1314" s="136" t="s">
        <v>213</v>
      </c>
      <c r="C1314" s="94" t="s">
        <v>213</v>
      </c>
      <c r="D1314" s="94" t="s">
        <v>305</v>
      </c>
      <c r="E1314" s="94" t="s">
        <v>215</v>
      </c>
      <c r="F1314" s="103" t="s">
        <v>256</v>
      </c>
      <c r="G1314" s="350" t="str">
        <f t="shared" si="203"/>
        <v>3.3.95.30.20</v>
      </c>
      <c r="H1314" s="99" t="s">
        <v>26</v>
      </c>
      <c r="I1314" s="207" t="str">
        <f t="shared" si="211"/>
        <v>A</v>
      </c>
      <c r="J1314" s="273">
        <f t="shared" si="210"/>
        <v>5</v>
      </c>
      <c r="K1314" s="485" t="s">
        <v>61</v>
      </c>
      <c r="M1314" s="69" t="str">
        <f t="shared" si="204"/>
        <v>3.3.95.30.20</v>
      </c>
      <c r="N1314" s="69" t="str">
        <f t="shared" si="205"/>
        <v>33953020</v>
      </c>
      <c r="O1314" s="69" t="b">
        <f t="shared" si="206"/>
        <v>1</v>
      </c>
      <c r="P1314" s="186" t="str">
        <f t="shared" si="202"/>
        <v>33953020</v>
      </c>
      <c r="R1314" s="407" t="str">
        <f t="shared" si="207"/>
        <v>A</v>
      </c>
      <c r="S1314" s="53" t="b">
        <f t="shared" si="208"/>
        <v>1</v>
      </c>
      <c r="U1314" s="69" t="str">
        <f t="shared" si="209"/>
        <v>3.3.95.30.20 - MATERIAL DE CAMA, MESA E BANHO</v>
      </c>
    </row>
    <row r="1315" spans="1:21" s="53" customFormat="1" x14ac:dyDescent="0.25">
      <c r="A1315" s="157"/>
      <c r="B1315" s="136" t="s">
        <v>213</v>
      </c>
      <c r="C1315" s="94" t="s">
        <v>213</v>
      </c>
      <c r="D1315" s="94" t="s">
        <v>305</v>
      </c>
      <c r="E1315" s="94" t="s">
        <v>215</v>
      </c>
      <c r="F1315" s="103" t="s">
        <v>257</v>
      </c>
      <c r="G1315" s="350" t="str">
        <f t="shared" si="203"/>
        <v>3.3.95.30.21</v>
      </c>
      <c r="H1315" s="99" t="s">
        <v>155</v>
      </c>
      <c r="I1315" s="207" t="str">
        <f t="shared" si="211"/>
        <v>A</v>
      </c>
      <c r="J1315" s="273">
        <f t="shared" si="210"/>
        <v>5</v>
      </c>
      <c r="K1315" s="485" t="s">
        <v>61</v>
      </c>
      <c r="M1315" s="69" t="str">
        <f t="shared" si="204"/>
        <v>3.3.95.30.21</v>
      </c>
      <c r="N1315" s="69" t="str">
        <f t="shared" si="205"/>
        <v>33953021</v>
      </c>
      <c r="O1315" s="69" t="b">
        <f t="shared" si="206"/>
        <v>1</v>
      </c>
      <c r="P1315" s="186" t="str">
        <f t="shared" si="202"/>
        <v>33953021</v>
      </c>
      <c r="R1315" s="407" t="str">
        <f t="shared" si="207"/>
        <v>A</v>
      </c>
      <c r="S1315" s="53" t="b">
        <f t="shared" si="208"/>
        <v>1</v>
      </c>
      <c r="U1315" s="69" t="str">
        <f t="shared" si="209"/>
        <v>3.3.95.30.21 - MATERIAL DE LIMPEZA E PRODUÇÃO DE HIGIENIZAÇÃO</v>
      </c>
    </row>
    <row r="1316" spans="1:21" s="53" customFormat="1" x14ac:dyDescent="0.25">
      <c r="A1316" s="157"/>
      <c r="B1316" s="136" t="s">
        <v>213</v>
      </c>
      <c r="C1316" s="94" t="s">
        <v>213</v>
      </c>
      <c r="D1316" s="94" t="s">
        <v>305</v>
      </c>
      <c r="E1316" s="94" t="s">
        <v>215</v>
      </c>
      <c r="F1316" s="103">
        <v>22</v>
      </c>
      <c r="G1316" s="350" t="str">
        <f t="shared" si="203"/>
        <v>3.3.95.30.22</v>
      </c>
      <c r="H1316" s="99" t="s">
        <v>369</v>
      </c>
      <c r="I1316" s="207" t="str">
        <f t="shared" si="211"/>
        <v>A</v>
      </c>
      <c r="J1316" s="273">
        <f t="shared" si="210"/>
        <v>5</v>
      </c>
      <c r="K1316" s="485" t="s">
        <v>61</v>
      </c>
      <c r="M1316" s="69" t="str">
        <f t="shared" si="204"/>
        <v>3.3.95.30.22</v>
      </c>
      <c r="N1316" s="69" t="str">
        <f t="shared" si="205"/>
        <v>33953022</v>
      </c>
      <c r="O1316" s="69" t="b">
        <f t="shared" si="206"/>
        <v>1</v>
      </c>
      <c r="P1316" s="186" t="str">
        <f t="shared" si="202"/>
        <v>33953022</v>
      </c>
      <c r="R1316" s="407" t="str">
        <f t="shared" si="207"/>
        <v>A</v>
      </c>
      <c r="S1316" s="53" t="b">
        <f t="shared" si="208"/>
        <v>1</v>
      </c>
      <c r="U1316" s="69" t="str">
        <f t="shared" si="209"/>
        <v>3.3.95.30.22 - MATERIAL DE COPA E COZINHA</v>
      </c>
    </row>
    <row r="1317" spans="1:21" s="53" customFormat="1" x14ac:dyDescent="0.25">
      <c r="A1317" s="157"/>
      <c r="B1317" s="136" t="s">
        <v>213</v>
      </c>
      <c r="C1317" s="94" t="s">
        <v>213</v>
      </c>
      <c r="D1317" s="94" t="s">
        <v>305</v>
      </c>
      <c r="E1317" s="94" t="s">
        <v>215</v>
      </c>
      <c r="F1317" s="103" t="s">
        <v>259</v>
      </c>
      <c r="G1317" s="350" t="str">
        <f t="shared" si="203"/>
        <v>3.3.95.30.23</v>
      </c>
      <c r="H1317" s="99" t="s">
        <v>156</v>
      </c>
      <c r="I1317" s="207" t="str">
        <f t="shared" si="211"/>
        <v>A</v>
      </c>
      <c r="J1317" s="273">
        <f t="shared" si="210"/>
        <v>5</v>
      </c>
      <c r="K1317" s="485" t="s">
        <v>61</v>
      </c>
      <c r="M1317" s="69" t="str">
        <f t="shared" si="204"/>
        <v>3.3.95.30.23</v>
      </c>
      <c r="N1317" s="69" t="str">
        <f t="shared" si="205"/>
        <v>33953023</v>
      </c>
      <c r="O1317" s="69" t="b">
        <f t="shared" si="206"/>
        <v>1</v>
      </c>
      <c r="P1317" s="186" t="str">
        <f t="shared" si="202"/>
        <v>33953023</v>
      </c>
      <c r="R1317" s="407" t="str">
        <f t="shared" si="207"/>
        <v>A</v>
      </c>
      <c r="S1317" s="53" t="b">
        <f t="shared" si="208"/>
        <v>1</v>
      </c>
      <c r="U1317" s="69" t="str">
        <f t="shared" si="209"/>
        <v>3.3.95.30.23 - MATERIAL DE UNIFORMES, TECIDOS E AVIAMENTOS</v>
      </c>
    </row>
    <row r="1318" spans="1:21" s="53" customFormat="1" x14ac:dyDescent="0.25">
      <c r="A1318" s="157"/>
      <c r="B1318" s="136" t="s">
        <v>213</v>
      </c>
      <c r="C1318" s="94" t="s">
        <v>213</v>
      </c>
      <c r="D1318" s="94" t="s">
        <v>305</v>
      </c>
      <c r="E1318" s="94" t="s">
        <v>215</v>
      </c>
      <c r="F1318" s="103" t="s">
        <v>229</v>
      </c>
      <c r="G1318" s="350" t="str">
        <f t="shared" si="203"/>
        <v>3.3.95.30.24</v>
      </c>
      <c r="H1318" s="135" t="s">
        <v>370</v>
      </c>
      <c r="I1318" s="223" t="str">
        <f t="shared" si="211"/>
        <v>A</v>
      </c>
      <c r="J1318" s="289">
        <f t="shared" si="210"/>
        <v>5</v>
      </c>
      <c r="K1318" s="474" t="s">
        <v>61</v>
      </c>
      <c r="M1318" s="69" t="str">
        <f t="shared" si="204"/>
        <v>3.3.95.30.24</v>
      </c>
      <c r="N1318" s="69" t="str">
        <f t="shared" si="205"/>
        <v>33953024</v>
      </c>
      <c r="O1318" s="69" t="b">
        <f t="shared" si="206"/>
        <v>1</v>
      </c>
      <c r="P1318" s="186" t="str">
        <f t="shared" si="202"/>
        <v>33953024</v>
      </c>
      <c r="R1318" s="407" t="str">
        <f t="shared" si="207"/>
        <v>A</v>
      </c>
      <c r="S1318" s="53" t="b">
        <f t="shared" si="208"/>
        <v>1</v>
      </c>
      <c r="U1318" s="69" t="str">
        <f t="shared" si="209"/>
        <v>3.3.95.30.24 - MATERIAL DE CONSTRUÇÃO PARA REPAROS EM IMÓVEIS</v>
      </c>
    </row>
    <row r="1319" spans="1:21" s="53" customFormat="1" x14ac:dyDescent="0.25">
      <c r="A1319" s="157"/>
      <c r="B1319" s="136" t="s">
        <v>213</v>
      </c>
      <c r="C1319" s="94" t="s">
        <v>213</v>
      </c>
      <c r="D1319" s="94" t="s">
        <v>305</v>
      </c>
      <c r="E1319" s="94" t="s">
        <v>215</v>
      </c>
      <c r="F1319" s="103" t="s">
        <v>238</v>
      </c>
      <c r="G1319" s="350" t="str">
        <f t="shared" si="203"/>
        <v>3.3.95.30.25</v>
      </c>
      <c r="H1319" s="99" t="s">
        <v>371</v>
      </c>
      <c r="I1319" s="207" t="str">
        <f t="shared" si="211"/>
        <v>A</v>
      </c>
      <c r="J1319" s="273">
        <f t="shared" si="210"/>
        <v>5</v>
      </c>
      <c r="K1319" s="485" t="s">
        <v>61</v>
      </c>
      <c r="M1319" s="69" t="str">
        <f t="shared" si="204"/>
        <v>3.3.95.30.25</v>
      </c>
      <c r="N1319" s="69" t="str">
        <f t="shared" si="205"/>
        <v>33953025</v>
      </c>
      <c r="O1319" s="69" t="b">
        <f t="shared" si="206"/>
        <v>1</v>
      </c>
      <c r="P1319" s="186" t="str">
        <f t="shared" si="202"/>
        <v>33953025</v>
      </c>
      <c r="R1319" s="407" t="str">
        <f t="shared" si="207"/>
        <v>A</v>
      </c>
      <c r="S1319" s="53" t="b">
        <f t="shared" si="208"/>
        <v>1</v>
      </c>
      <c r="U1319" s="69" t="str">
        <f t="shared" si="209"/>
        <v>3.3.95.30.25 - MATERIAL PARA MANUTENÇÃO DE BENS MÓVEIS</v>
      </c>
    </row>
    <row r="1320" spans="1:21" s="53" customFormat="1" x14ac:dyDescent="0.25">
      <c r="A1320" s="157"/>
      <c r="B1320" s="136" t="s">
        <v>213</v>
      </c>
      <c r="C1320" s="94" t="s">
        <v>213</v>
      </c>
      <c r="D1320" s="94" t="s">
        <v>305</v>
      </c>
      <c r="E1320" s="94" t="s">
        <v>215</v>
      </c>
      <c r="F1320" s="103" t="s">
        <v>236</v>
      </c>
      <c r="G1320" s="350" t="str">
        <f t="shared" si="203"/>
        <v>3.3.95.30.26</v>
      </c>
      <c r="H1320" s="95" t="s">
        <v>372</v>
      </c>
      <c r="I1320" s="207" t="str">
        <f t="shared" si="211"/>
        <v>A</v>
      </c>
      <c r="J1320" s="273">
        <f t="shared" si="210"/>
        <v>5</v>
      </c>
      <c r="K1320" s="474" t="s">
        <v>61</v>
      </c>
      <c r="M1320" s="69" t="str">
        <f t="shared" si="204"/>
        <v>3.3.95.30.26</v>
      </c>
      <c r="N1320" s="69" t="str">
        <f t="shared" si="205"/>
        <v>33953026</v>
      </c>
      <c r="O1320" s="69" t="b">
        <f t="shared" si="206"/>
        <v>1</v>
      </c>
      <c r="P1320" s="186" t="str">
        <f t="shared" si="202"/>
        <v>33953026</v>
      </c>
      <c r="R1320" s="407" t="str">
        <f t="shared" si="207"/>
        <v>A</v>
      </c>
      <c r="S1320" s="53" t="b">
        <f t="shared" si="208"/>
        <v>1</v>
      </c>
      <c r="U1320" s="69" t="str">
        <f t="shared" si="209"/>
        <v>3.3.95.30.26 - MATERIAL PARA INSTALAÇÃO ELÉTRICA E ELETRÔNICA</v>
      </c>
    </row>
    <row r="1321" spans="1:21" s="53" customFormat="1" x14ac:dyDescent="0.25">
      <c r="A1321" s="157"/>
      <c r="B1321" s="136" t="s">
        <v>213</v>
      </c>
      <c r="C1321" s="94" t="s">
        <v>213</v>
      </c>
      <c r="D1321" s="94" t="s">
        <v>305</v>
      </c>
      <c r="E1321" s="94" t="s">
        <v>215</v>
      </c>
      <c r="F1321" s="103" t="s">
        <v>230</v>
      </c>
      <c r="G1321" s="350" t="str">
        <f t="shared" si="203"/>
        <v>3.3.95.30.27</v>
      </c>
      <c r="H1321" s="99" t="s">
        <v>373</v>
      </c>
      <c r="I1321" s="207" t="str">
        <f t="shared" si="211"/>
        <v>A</v>
      </c>
      <c r="J1321" s="273">
        <f t="shared" si="210"/>
        <v>5</v>
      </c>
      <c r="K1321" s="485" t="s">
        <v>61</v>
      </c>
      <c r="M1321" s="69" t="str">
        <f t="shared" si="204"/>
        <v>3.3.95.30.27</v>
      </c>
      <c r="N1321" s="69" t="str">
        <f t="shared" si="205"/>
        <v>33953027</v>
      </c>
      <c r="O1321" s="69" t="b">
        <f t="shared" si="206"/>
        <v>1</v>
      </c>
      <c r="P1321" s="186" t="str">
        <f t="shared" si="202"/>
        <v>33953027</v>
      </c>
      <c r="R1321" s="407" t="str">
        <f t="shared" si="207"/>
        <v>A</v>
      </c>
      <c r="S1321" s="53" t="b">
        <f t="shared" si="208"/>
        <v>1</v>
      </c>
      <c r="U1321" s="69" t="str">
        <f t="shared" si="209"/>
        <v>3.3.95.30.27 - MATERIAL DE MANOBRA E PATRULHAMENTO</v>
      </c>
    </row>
    <row r="1322" spans="1:21" s="53" customFormat="1" x14ac:dyDescent="0.25">
      <c r="A1322" s="157"/>
      <c r="B1322" s="136" t="s">
        <v>213</v>
      </c>
      <c r="C1322" s="94" t="s">
        <v>213</v>
      </c>
      <c r="D1322" s="94" t="s">
        <v>305</v>
      </c>
      <c r="E1322" s="94" t="s">
        <v>215</v>
      </c>
      <c r="F1322" s="103" t="s">
        <v>260</v>
      </c>
      <c r="G1322" s="350" t="str">
        <f t="shared" si="203"/>
        <v>3.3.95.30.28</v>
      </c>
      <c r="H1322" s="99" t="s">
        <v>267</v>
      </c>
      <c r="I1322" s="207" t="str">
        <f t="shared" si="211"/>
        <v>A</v>
      </c>
      <c r="J1322" s="273">
        <f t="shared" si="210"/>
        <v>5</v>
      </c>
      <c r="K1322" s="485" t="s">
        <v>61</v>
      </c>
      <c r="M1322" s="69" t="str">
        <f t="shared" si="204"/>
        <v>3.3.95.30.28</v>
      </c>
      <c r="N1322" s="69" t="str">
        <f t="shared" si="205"/>
        <v>33953028</v>
      </c>
      <c r="O1322" s="69" t="b">
        <f t="shared" si="206"/>
        <v>1</v>
      </c>
      <c r="P1322" s="186" t="str">
        <f t="shared" si="202"/>
        <v>33953028</v>
      </c>
      <c r="R1322" s="407" t="str">
        <f t="shared" si="207"/>
        <v>A</v>
      </c>
      <c r="S1322" s="53" t="b">
        <f t="shared" si="208"/>
        <v>1</v>
      </c>
      <c r="U1322" s="69" t="str">
        <f t="shared" si="209"/>
        <v>3.3.95.30.28 - MATERIAL DE PRODUÇÃO E SEGURANÇA</v>
      </c>
    </row>
    <row r="1323" spans="1:21" s="53" customFormat="1" x14ac:dyDescent="0.25">
      <c r="A1323" s="157"/>
      <c r="B1323" s="136" t="s">
        <v>213</v>
      </c>
      <c r="C1323" s="94" t="s">
        <v>213</v>
      </c>
      <c r="D1323" s="94" t="s">
        <v>305</v>
      </c>
      <c r="E1323" s="94" t="s">
        <v>215</v>
      </c>
      <c r="F1323" s="103" t="s">
        <v>237</v>
      </c>
      <c r="G1323" s="350" t="str">
        <f t="shared" si="203"/>
        <v>3.3.95.30.29</v>
      </c>
      <c r="H1323" s="99" t="s">
        <v>374</v>
      </c>
      <c r="I1323" s="207" t="str">
        <f t="shared" si="211"/>
        <v>A</v>
      </c>
      <c r="J1323" s="273">
        <f t="shared" si="210"/>
        <v>5</v>
      </c>
      <c r="K1323" s="485" t="s">
        <v>61</v>
      </c>
      <c r="M1323" s="69" t="str">
        <f t="shared" si="204"/>
        <v>3.3.95.30.29</v>
      </c>
      <c r="N1323" s="69" t="str">
        <f t="shared" si="205"/>
        <v>33953029</v>
      </c>
      <c r="O1323" s="69" t="b">
        <f t="shared" si="206"/>
        <v>1</v>
      </c>
      <c r="P1323" s="186" t="str">
        <f t="shared" si="202"/>
        <v>33953029</v>
      </c>
      <c r="R1323" s="407" t="str">
        <f t="shared" si="207"/>
        <v>A</v>
      </c>
      <c r="S1323" s="53" t="b">
        <f t="shared" si="208"/>
        <v>1</v>
      </c>
      <c r="U1323" s="69" t="str">
        <f t="shared" si="209"/>
        <v>3.3.95.30.29 - MATERIAL PARA ÁUDIO, VÍDEO E FOTO</v>
      </c>
    </row>
    <row r="1324" spans="1:21" s="53" customFormat="1" x14ac:dyDescent="0.25">
      <c r="A1324" s="157"/>
      <c r="B1324" s="136" t="s">
        <v>213</v>
      </c>
      <c r="C1324" s="94" t="s">
        <v>213</v>
      </c>
      <c r="D1324" s="94" t="s">
        <v>305</v>
      </c>
      <c r="E1324" s="94" t="s">
        <v>215</v>
      </c>
      <c r="F1324" s="103" t="s">
        <v>215</v>
      </c>
      <c r="G1324" s="350" t="str">
        <f t="shared" si="203"/>
        <v>3.3.95.30.30</v>
      </c>
      <c r="H1324" s="99" t="s">
        <v>375</v>
      </c>
      <c r="I1324" s="207" t="str">
        <f t="shared" si="211"/>
        <v>A</v>
      </c>
      <c r="J1324" s="273">
        <f t="shared" si="210"/>
        <v>5</v>
      </c>
      <c r="K1324" s="485" t="s">
        <v>61</v>
      </c>
      <c r="M1324" s="69" t="str">
        <f t="shared" si="204"/>
        <v>3.3.95.30.30</v>
      </c>
      <c r="N1324" s="69" t="str">
        <f t="shared" si="205"/>
        <v>33953030</v>
      </c>
      <c r="O1324" s="69" t="b">
        <f t="shared" si="206"/>
        <v>1</v>
      </c>
      <c r="P1324" s="186" t="str">
        <f t="shared" si="202"/>
        <v>33953030</v>
      </c>
      <c r="R1324" s="407" t="str">
        <f t="shared" si="207"/>
        <v>A</v>
      </c>
      <c r="S1324" s="53" t="b">
        <f t="shared" si="208"/>
        <v>1</v>
      </c>
      <c r="U1324" s="69" t="str">
        <f t="shared" si="209"/>
        <v>3.3.95.30.30 - MATERIAL PARA COMUNICAÇÕES</v>
      </c>
    </row>
    <row r="1325" spans="1:21" s="53" customFormat="1" x14ac:dyDescent="0.25">
      <c r="A1325" s="157"/>
      <c r="B1325" s="136" t="s">
        <v>213</v>
      </c>
      <c r="C1325" s="94" t="s">
        <v>213</v>
      </c>
      <c r="D1325" s="94" t="s">
        <v>305</v>
      </c>
      <c r="E1325" s="94" t="s">
        <v>215</v>
      </c>
      <c r="F1325" s="103" t="s">
        <v>228</v>
      </c>
      <c r="G1325" s="350" t="str">
        <f t="shared" si="203"/>
        <v>3.3.95.30.31</v>
      </c>
      <c r="H1325" s="99" t="s">
        <v>376</v>
      </c>
      <c r="I1325" s="207" t="str">
        <f t="shared" si="211"/>
        <v>A</v>
      </c>
      <c r="J1325" s="273">
        <f t="shared" si="210"/>
        <v>5</v>
      </c>
      <c r="K1325" s="485" t="s">
        <v>61</v>
      </c>
      <c r="M1325" s="69" t="str">
        <f t="shared" si="204"/>
        <v>3.3.95.30.31</v>
      </c>
      <c r="N1325" s="69" t="str">
        <f t="shared" si="205"/>
        <v>33953031</v>
      </c>
      <c r="O1325" s="69" t="b">
        <f t="shared" si="206"/>
        <v>1</v>
      </c>
      <c r="P1325" s="186" t="str">
        <f t="shared" si="202"/>
        <v>33953031</v>
      </c>
      <c r="R1325" s="407" t="str">
        <f t="shared" si="207"/>
        <v>A</v>
      </c>
      <c r="S1325" s="53" t="b">
        <f t="shared" si="208"/>
        <v>1</v>
      </c>
      <c r="U1325" s="69" t="str">
        <f t="shared" si="209"/>
        <v>3.3.95.30.31 - SEMENTES, MUDAS DE PLANTAS E INSUMOS</v>
      </c>
    </row>
    <row r="1326" spans="1:21" s="53" customFormat="1" x14ac:dyDescent="0.25">
      <c r="A1326" s="157"/>
      <c r="B1326" s="136" t="s">
        <v>213</v>
      </c>
      <c r="C1326" s="94" t="s">
        <v>213</v>
      </c>
      <c r="D1326" s="94" t="s">
        <v>305</v>
      </c>
      <c r="E1326" s="94" t="s">
        <v>215</v>
      </c>
      <c r="F1326" s="103" t="s">
        <v>233</v>
      </c>
      <c r="G1326" s="350" t="str">
        <f t="shared" si="203"/>
        <v>3.3.95.30.32</v>
      </c>
      <c r="H1326" s="99" t="s">
        <v>377</v>
      </c>
      <c r="I1326" s="207" t="str">
        <f t="shared" si="211"/>
        <v>A</v>
      </c>
      <c r="J1326" s="273">
        <f t="shared" si="210"/>
        <v>5</v>
      </c>
      <c r="K1326" s="485" t="s">
        <v>61</v>
      </c>
      <c r="M1326" s="69" t="str">
        <f t="shared" si="204"/>
        <v>3.3.95.30.32</v>
      </c>
      <c r="N1326" s="69" t="str">
        <f t="shared" si="205"/>
        <v>33953032</v>
      </c>
      <c r="O1326" s="69" t="b">
        <f t="shared" si="206"/>
        <v>1</v>
      </c>
      <c r="P1326" s="186" t="str">
        <f t="shared" si="202"/>
        <v>33953032</v>
      </c>
      <c r="R1326" s="407" t="str">
        <f t="shared" si="207"/>
        <v>A</v>
      </c>
      <c r="S1326" s="53" t="b">
        <f t="shared" si="208"/>
        <v>1</v>
      </c>
      <c r="U1326" s="69" t="str">
        <f t="shared" si="209"/>
        <v>3.3.95.30.32 - SUPRIMENTO DE AVIAÇÃO</v>
      </c>
    </row>
    <row r="1327" spans="1:21" s="53" customFormat="1" x14ac:dyDescent="0.25">
      <c r="A1327" s="157"/>
      <c r="B1327" s="136" t="s">
        <v>213</v>
      </c>
      <c r="C1327" s="94" t="s">
        <v>213</v>
      </c>
      <c r="D1327" s="94" t="s">
        <v>305</v>
      </c>
      <c r="E1327" s="94" t="s">
        <v>215</v>
      </c>
      <c r="F1327" s="103" t="s">
        <v>239</v>
      </c>
      <c r="G1327" s="350" t="str">
        <f t="shared" si="203"/>
        <v>3.3.95.30.33</v>
      </c>
      <c r="H1327" s="99" t="s">
        <v>378</v>
      </c>
      <c r="I1327" s="207" t="str">
        <f t="shared" si="211"/>
        <v>A</v>
      </c>
      <c r="J1327" s="273">
        <f t="shared" si="210"/>
        <v>5</v>
      </c>
      <c r="K1327" s="485" t="s">
        <v>61</v>
      </c>
      <c r="M1327" s="69" t="str">
        <f t="shared" si="204"/>
        <v>3.3.95.30.33</v>
      </c>
      <c r="N1327" s="69" t="str">
        <f t="shared" si="205"/>
        <v>33953033</v>
      </c>
      <c r="O1327" s="69" t="b">
        <f t="shared" si="206"/>
        <v>1</v>
      </c>
      <c r="P1327" s="186" t="str">
        <f t="shared" si="202"/>
        <v>33953033</v>
      </c>
      <c r="R1327" s="407" t="str">
        <f t="shared" si="207"/>
        <v>A</v>
      </c>
      <c r="S1327" s="53" t="b">
        <f t="shared" si="208"/>
        <v>1</v>
      </c>
      <c r="U1327" s="69" t="str">
        <f t="shared" si="209"/>
        <v>3.3.95.30.33 - MATERIAL PARA PRODUÇÃO INDUSTRIAL</v>
      </c>
    </row>
    <row r="1328" spans="1:21" s="53" customFormat="1" x14ac:dyDescent="0.25">
      <c r="A1328" s="157"/>
      <c r="B1328" s="136" t="s">
        <v>213</v>
      </c>
      <c r="C1328" s="94" t="s">
        <v>213</v>
      </c>
      <c r="D1328" s="94" t="s">
        <v>305</v>
      </c>
      <c r="E1328" s="94" t="s">
        <v>215</v>
      </c>
      <c r="F1328" s="103" t="s">
        <v>234</v>
      </c>
      <c r="G1328" s="350" t="str">
        <f t="shared" si="203"/>
        <v>3.3.95.30.34</v>
      </c>
      <c r="H1328" s="99" t="s">
        <v>379</v>
      </c>
      <c r="I1328" s="207" t="str">
        <f t="shared" si="211"/>
        <v>A</v>
      </c>
      <c r="J1328" s="273">
        <f t="shared" si="210"/>
        <v>5</v>
      </c>
      <c r="K1328" s="485" t="s">
        <v>61</v>
      </c>
      <c r="M1328" s="69" t="str">
        <f t="shared" si="204"/>
        <v>3.3.95.30.34</v>
      </c>
      <c r="N1328" s="69" t="str">
        <f t="shared" si="205"/>
        <v>33953034</v>
      </c>
      <c r="O1328" s="69" t="b">
        <f t="shared" si="206"/>
        <v>1</v>
      </c>
      <c r="P1328" s="186" t="str">
        <f t="shared" ref="P1328:P1391" si="212">TRIM(SUBSTITUTE(TEXT(G1328,"00000000"),".",""))</f>
        <v>33953034</v>
      </c>
      <c r="R1328" s="407" t="str">
        <f t="shared" si="207"/>
        <v>A</v>
      </c>
      <c r="S1328" s="53" t="b">
        <f t="shared" si="208"/>
        <v>1</v>
      </c>
      <c r="U1328" s="69" t="str">
        <f t="shared" si="209"/>
        <v>3.3.95.30.34 - SOBRESSALENTES, MÁQUINAS E MOTORES DE NAVIOS E EMBARCAÇÕES</v>
      </c>
    </row>
    <row r="1329" spans="1:21" s="53" customFormat="1" x14ac:dyDescent="0.25">
      <c r="A1329" s="157"/>
      <c r="B1329" s="136" t="s">
        <v>213</v>
      </c>
      <c r="C1329" s="94" t="s">
        <v>213</v>
      </c>
      <c r="D1329" s="94" t="s">
        <v>305</v>
      </c>
      <c r="E1329" s="94" t="s">
        <v>215</v>
      </c>
      <c r="F1329" s="103" t="s">
        <v>268</v>
      </c>
      <c r="G1329" s="350" t="str">
        <f t="shared" si="203"/>
        <v>3.3.95.30.35</v>
      </c>
      <c r="H1329" s="99" t="s">
        <v>27</v>
      </c>
      <c r="I1329" s="207" t="str">
        <f t="shared" si="211"/>
        <v>A</v>
      </c>
      <c r="J1329" s="273">
        <f t="shared" si="210"/>
        <v>5</v>
      </c>
      <c r="K1329" s="485" t="s">
        <v>61</v>
      </c>
      <c r="M1329" s="69" t="str">
        <f t="shared" si="204"/>
        <v>3.3.95.30.35</v>
      </c>
      <c r="N1329" s="69" t="str">
        <f t="shared" si="205"/>
        <v>33953035</v>
      </c>
      <c r="O1329" s="69" t="b">
        <f t="shared" si="206"/>
        <v>1</v>
      </c>
      <c r="P1329" s="186" t="str">
        <f t="shared" si="212"/>
        <v>33953035</v>
      </c>
      <c r="R1329" s="407" t="str">
        <f t="shared" si="207"/>
        <v>A</v>
      </c>
      <c r="S1329" s="53" t="b">
        <f t="shared" si="208"/>
        <v>1</v>
      </c>
      <c r="U1329" s="69" t="str">
        <f t="shared" si="209"/>
        <v>3.3.95.30.35 - MATERIAL LABORATORIAL</v>
      </c>
    </row>
    <row r="1330" spans="1:21" s="53" customFormat="1" x14ac:dyDescent="0.25">
      <c r="A1330" s="157"/>
      <c r="B1330" s="136" t="s">
        <v>213</v>
      </c>
      <c r="C1330" s="94" t="s">
        <v>213</v>
      </c>
      <c r="D1330" s="94" t="s">
        <v>305</v>
      </c>
      <c r="E1330" s="94" t="s">
        <v>215</v>
      </c>
      <c r="F1330" s="103" t="s">
        <v>250</v>
      </c>
      <c r="G1330" s="350" t="str">
        <f t="shared" si="203"/>
        <v>3.3.95.30.36</v>
      </c>
      <c r="H1330" s="99" t="s">
        <v>28</v>
      </c>
      <c r="I1330" s="207" t="str">
        <f t="shared" si="211"/>
        <v>A</v>
      </c>
      <c r="J1330" s="273">
        <f t="shared" si="210"/>
        <v>5</v>
      </c>
      <c r="K1330" s="485" t="s">
        <v>61</v>
      </c>
      <c r="M1330" s="69" t="str">
        <f t="shared" si="204"/>
        <v>3.3.95.30.36</v>
      </c>
      <c r="N1330" s="69" t="str">
        <f t="shared" si="205"/>
        <v>33953036</v>
      </c>
      <c r="O1330" s="69" t="b">
        <f t="shared" si="206"/>
        <v>1</v>
      </c>
      <c r="P1330" s="186" t="str">
        <f t="shared" si="212"/>
        <v>33953036</v>
      </c>
      <c r="R1330" s="407" t="str">
        <f t="shared" si="207"/>
        <v>A</v>
      </c>
      <c r="S1330" s="53" t="b">
        <f t="shared" si="208"/>
        <v>1</v>
      </c>
      <c r="U1330" s="69" t="str">
        <f t="shared" si="209"/>
        <v>3.3.95.30.36 - MATERIAL HOSPITALAR</v>
      </c>
    </row>
    <row r="1331" spans="1:21" s="53" customFormat="1" x14ac:dyDescent="0.25">
      <c r="A1331" s="157"/>
      <c r="B1331" s="136" t="s">
        <v>213</v>
      </c>
      <c r="C1331" s="94" t="s">
        <v>213</v>
      </c>
      <c r="D1331" s="94" t="s">
        <v>305</v>
      </c>
      <c r="E1331" s="94" t="s">
        <v>215</v>
      </c>
      <c r="F1331" s="103" t="s">
        <v>240</v>
      </c>
      <c r="G1331" s="350" t="str">
        <f t="shared" si="203"/>
        <v>3.3.95.30.37</v>
      </c>
      <c r="H1331" s="99" t="s">
        <v>380</v>
      </c>
      <c r="I1331" s="207" t="str">
        <f t="shared" si="211"/>
        <v>A</v>
      </c>
      <c r="J1331" s="273">
        <f t="shared" si="210"/>
        <v>5</v>
      </c>
      <c r="K1331" s="485" t="s">
        <v>61</v>
      </c>
      <c r="M1331" s="69" t="str">
        <f t="shared" si="204"/>
        <v>3.3.95.30.37</v>
      </c>
      <c r="N1331" s="69" t="str">
        <f t="shared" si="205"/>
        <v>33953037</v>
      </c>
      <c r="O1331" s="69" t="b">
        <f t="shared" si="206"/>
        <v>1</v>
      </c>
      <c r="P1331" s="186" t="str">
        <f t="shared" si="212"/>
        <v>33953037</v>
      </c>
      <c r="R1331" s="407" t="str">
        <f t="shared" si="207"/>
        <v>A</v>
      </c>
      <c r="S1331" s="53" t="b">
        <f t="shared" si="208"/>
        <v>1</v>
      </c>
      <c r="U1331" s="69" t="str">
        <f t="shared" si="209"/>
        <v>3.3.95.30.37 - SOBRESSALENTES DE ARMAMENTO</v>
      </c>
    </row>
    <row r="1332" spans="1:21" s="53" customFormat="1" x14ac:dyDescent="0.25">
      <c r="A1332" s="157"/>
      <c r="B1332" s="136" t="s">
        <v>213</v>
      </c>
      <c r="C1332" s="94" t="s">
        <v>213</v>
      </c>
      <c r="D1332" s="94" t="s">
        <v>305</v>
      </c>
      <c r="E1332" s="94" t="s">
        <v>215</v>
      </c>
      <c r="F1332" s="103" t="s">
        <v>232</v>
      </c>
      <c r="G1332" s="350" t="str">
        <f t="shared" si="203"/>
        <v>3.3.95.30.38</v>
      </c>
      <c r="H1332" s="99" t="s">
        <v>381</v>
      </c>
      <c r="I1332" s="207" t="str">
        <f t="shared" si="211"/>
        <v>A</v>
      </c>
      <c r="J1332" s="273">
        <f t="shared" si="210"/>
        <v>5</v>
      </c>
      <c r="K1332" s="485" t="s">
        <v>61</v>
      </c>
      <c r="M1332" s="69" t="str">
        <f t="shared" si="204"/>
        <v>3.3.95.30.38</v>
      </c>
      <c r="N1332" s="69" t="str">
        <f t="shared" si="205"/>
        <v>33953038</v>
      </c>
      <c r="O1332" s="69" t="b">
        <f t="shared" si="206"/>
        <v>1</v>
      </c>
      <c r="P1332" s="186" t="str">
        <f t="shared" si="212"/>
        <v>33953038</v>
      </c>
      <c r="R1332" s="407" t="str">
        <f t="shared" si="207"/>
        <v>A</v>
      </c>
      <c r="S1332" s="53" t="b">
        <f t="shared" si="208"/>
        <v>1</v>
      </c>
      <c r="U1332" s="69" t="str">
        <f t="shared" si="209"/>
        <v>3.3.95.30.38 - SUPRIMENTO DE PROTEÇÃO AO VOO</v>
      </c>
    </row>
    <row r="1333" spans="1:21" s="53" customFormat="1" x14ac:dyDescent="0.25">
      <c r="A1333" s="157"/>
      <c r="B1333" s="136" t="s">
        <v>213</v>
      </c>
      <c r="C1333" s="94" t="s">
        <v>213</v>
      </c>
      <c r="D1333" s="94" t="s">
        <v>305</v>
      </c>
      <c r="E1333" s="94" t="s">
        <v>215</v>
      </c>
      <c r="F1333" s="103" t="s">
        <v>262</v>
      </c>
      <c r="G1333" s="350" t="str">
        <f t="shared" si="203"/>
        <v>3.3.95.30.39</v>
      </c>
      <c r="H1333" s="99" t="s">
        <v>157</v>
      </c>
      <c r="I1333" s="207" t="str">
        <f t="shared" si="211"/>
        <v>A</v>
      </c>
      <c r="J1333" s="273">
        <f t="shared" si="210"/>
        <v>5</v>
      </c>
      <c r="K1333" s="485" t="s">
        <v>61</v>
      </c>
      <c r="M1333" s="69" t="str">
        <f t="shared" si="204"/>
        <v>3.3.95.30.39</v>
      </c>
      <c r="N1333" s="69" t="str">
        <f t="shared" si="205"/>
        <v>33953039</v>
      </c>
      <c r="O1333" s="69" t="b">
        <f t="shared" si="206"/>
        <v>1</v>
      </c>
      <c r="P1333" s="186" t="str">
        <f t="shared" si="212"/>
        <v>33953039</v>
      </c>
      <c r="R1333" s="407" t="str">
        <f t="shared" si="207"/>
        <v>A</v>
      </c>
      <c r="S1333" s="53" t="b">
        <f t="shared" si="208"/>
        <v>1</v>
      </c>
      <c r="U1333" s="69" t="str">
        <f t="shared" si="209"/>
        <v>3.3.95.30.39 - MATERIAL PARA MANUTENÇÃO DE VEÍCULOS</v>
      </c>
    </row>
    <row r="1334" spans="1:21" s="53" customFormat="1" x14ac:dyDescent="0.25">
      <c r="A1334" s="157"/>
      <c r="B1334" s="136" t="s">
        <v>213</v>
      </c>
      <c r="C1334" s="94" t="s">
        <v>213</v>
      </c>
      <c r="D1334" s="94" t="s">
        <v>305</v>
      </c>
      <c r="E1334" s="94" t="s">
        <v>215</v>
      </c>
      <c r="F1334" s="103" t="s">
        <v>231</v>
      </c>
      <c r="G1334" s="350" t="str">
        <f t="shared" si="203"/>
        <v>3.3.95.30.40</v>
      </c>
      <c r="H1334" s="99" t="s">
        <v>382</v>
      </c>
      <c r="I1334" s="207" t="str">
        <f t="shared" si="211"/>
        <v>A</v>
      </c>
      <c r="J1334" s="273">
        <f t="shared" si="210"/>
        <v>5</v>
      </c>
      <c r="K1334" s="485" t="s">
        <v>61</v>
      </c>
      <c r="M1334" s="69" t="str">
        <f t="shared" si="204"/>
        <v>3.3.95.30.40</v>
      </c>
      <c r="N1334" s="69" t="str">
        <f t="shared" si="205"/>
        <v>33953040</v>
      </c>
      <c r="O1334" s="69" t="b">
        <f t="shared" si="206"/>
        <v>1</v>
      </c>
      <c r="P1334" s="186" t="str">
        <f t="shared" si="212"/>
        <v>33953040</v>
      </c>
      <c r="R1334" s="407" t="str">
        <f t="shared" si="207"/>
        <v>A</v>
      </c>
      <c r="S1334" s="53" t="b">
        <f t="shared" si="208"/>
        <v>1</v>
      </c>
      <c r="U1334" s="69" t="str">
        <f t="shared" si="209"/>
        <v>3.3.95.30.40 - MATERIAL BIOLÓGICO</v>
      </c>
    </row>
    <row r="1335" spans="1:21" s="53" customFormat="1" x14ac:dyDescent="0.25">
      <c r="A1335" s="157"/>
      <c r="B1335" s="136" t="s">
        <v>213</v>
      </c>
      <c r="C1335" s="94" t="s">
        <v>213</v>
      </c>
      <c r="D1335" s="94" t="s">
        <v>305</v>
      </c>
      <c r="E1335" s="94" t="s">
        <v>215</v>
      </c>
      <c r="F1335" s="103" t="s">
        <v>241</v>
      </c>
      <c r="G1335" s="350" t="str">
        <f t="shared" si="203"/>
        <v>3.3.95.30.41</v>
      </c>
      <c r="H1335" s="99" t="s">
        <v>383</v>
      </c>
      <c r="I1335" s="207" t="str">
        <f t="shared" si="211"/>
        <v>A</v>
      </c>
      <c r="J1335" s="273">
        <f t="shared" si="210"/>
        <v>5</v>
      </c>
      <c r="K1335" s="485" t="s">
        <v>61</v>
      </c>
      <c r="M1335" s="69" t="str">
        <f t="shared" si="204"/>
        <v>3.3.95.30.41</v>
      </c>
      <c r="N1335" s="69" t="str">
        <f t="shared" si="205"/>
        <v>33953041</v>
      </c>
      <c r="O1335" s="69" t="b">
        <f t="shared" si="206"/>
        <v>1</v>
      </c>
      <c r="P1335" s="186" t="str">
        <f t="shared" si="212"/>
        <v>33953041</v>
      </c>
      <c r="R1335" s="407" t="str">
        <f t="shared" si="207"/>
        <v>A</v>
      </c>
      <c r="S1335" s="53" t="b">
        <f t="shared" si="208"/>
        <v>1</v>
      </c>
      <c r="U1335" s="69" t="str">
        <f t="shared" si="209"/>
        <v>3.3.95.30.41 - MATERIAL PARA UTILIZAÇÃO EM GRÁFICA</v>
      </c>
    </row>
    <row r="1336" spans="1:21" s="53" customFormat="1" x14ac:dyDescent="0.25">
      <c r="A1336" s="157"/>
      <c r="B1336" s="136" t="s">
        <v>213</v>
      </c>
      <c r="C1336" s="94" t="s">
        <v>213</v>
      </c>
      <c r="D1336" s="94" t="s">
        <v>305</v>
      </c>
      <c r="E1336" s="94" t="s">
        <v>215</v>
      </c>
      <c r="F1336" s="103" t="s">
        <v>242</v>
      </c>
      <c r="G1336" s="350" t="str">
        <f t="shared" si="203"/>
        <v>3.3.95.30.42</v>
      </c>
      <c r="H1336" s="99" t="s">
        <v>384</v>
      </c>
      <c r="I1336" s="207" t="str">
        <f t="shared" si="211"/>
        <v>A</v>
      </c>
      <c r="J1336" s="273">
        <f t="shared" si="210"/>
        <v>5</v>
      </c>
      <c r="K1336" s="485" t="s">
        <v>61</v>
      </c>
      <c r="M1336" s="69" t="str">
        <f t="shared" si="204"/>
        <v>3.3.95.30.42</v>
      </c>
      <c r="N1336" s="69" t="str">
        <f t="shared" si="205"/>
        <v>33953042</v>
      </c>
      <c r="O1336" s="69" t="b">
        <f t="shared" si="206"/>
        <v>1</v>
      </c>
      <c r="P1336" s="186" t="str">
        <f t="shared" si="212"/>
        <v>33953042</v>
      </c>
      <c r="R1336" s="407" t="str">
        <f t="shared" si="207"/>
        <v>A</v>
      </c>
      <c r="S1336" s="53" t="b">
        <f t="shared" si="208"/>
        <v>1</v>
      </c>
      <c r="U1336" s="69" t="str">
        <f t="shared" si="209"/>
        <v>3.3.95.30.42 - FERRAMENTAS</v>
      </c>
    </row>
    <row r="1337" spans="1:21" s="53" customFormat="1" x14ac:dyDescent="0.25">
      <c r="A1337" s="157"/>
      <c r="B1337" s="136" t="s">
        <v>213</v>
      </c>
      <c r="C1337" s="94" t="s">
        <v>213</v>
      </c>
      <c r="D1337" s="94" t="s">
        <v>305</v>
      </c>
      <c r="E1337" s="94" t="s">
        <v>215</v>
      </c>
      <c r="F1337" s="103" t="s">
        <v>243</v>
      </c>
      <c r="G1337" s="350" t="str">
        <f t="shared" si="203"/>
        <v>3.3.95.30.43</v>
      </c>
      <c r="H1337" s="99" t="s">
        <v>385</v>
      </c>
      <c r="I1337" s="207" t="str">
        <f t="shared" si="211"/>
        <v>A</v>
      </c>
      <c r="J1337" s="273">
        <f t="shared" si="210"/>
        <v>5</v>
      </c>
      <c r="K1337" s="485" t="s">
        <v>61</v>
      </c>
      <c r="M1337" s="69" t="str">
        <f t="shared" si="204"/>
        <v>3.3.95.30.43</v>
      </c>
      <c r="N1337" s="69" t="str">
        <f t="shared" si="205"/>
        <v>33953043</v>
      </c>
      <c r="O1337" s="69" t="b">
        <f t="shared" si="206"/>
        <v>1</v>
      </c>
      <c r="P1337" s="186" t="str">
        <f t="shared" si="212"/>
        <v>33953043</v>
      </c>
      <c r="R1337" s="407" t="str">
        <f t="shared" si="207"/>
        <v>A</v>
      </c>
      <c r="S1337" s="53" t="b">
        <f t="shared" si="208"/>
        <v>1</v>
      </c>
      <c r="U1337" s="69" t="str">
        <f t="shared" si="209"/>
        <v>3.3.95.30.43 - MATERIAL PARA REABILITAÇÃO PROFISSIONAL</v>
      </c>
    </row>
    <row r="1338" spans="1:21" s="53" customFormat="1" x14ac:dyDescent="0.25">
      <c r="A1338" s="157"/>
      <c r="B1338" s="136" t="s">
        <v>213</v>
      </c>
      <c r="C1338" s="94" t="s">
        <v>213</v>
      </c>
      <c r="D1338" s="94" t="s">
        <v>305</v>
      </c>
      <c r="E1338" s="94" t="s">
        <v>215</v>
      </c>
      <c r="F1338" s="103" t="s">
        <v>244</v>
      </c>
      <c r="G1338" s="350" t="str">
        <f t="shared" si="203"/>
        <v>3.3.95.30.44</v>
      </c>
      <c r="H1338" s="99" t="s">
        <v>386</v>
      </c>
      <c r="I1338" s="207" t="str">
        <f t="shared" si="211"/>
        <v>A</v>
      </c>
      <c r="J1338" s="273">
        <f t="shared" si="210"/>
        <v>5</v>
      </c>
      <c r="K1338" s="485" t="s">
        <v>61</v>
      </c>
      <c r="M1338" s="69" t="str">
        <f t="shared" si="204"/>
        <v>3.3.95.30.44</v>
      </c>
      <c r="N1338" s="69" t="str">
        <f t="shared" si="205"/>
        <v>33953044</v>
      </c>
      <c r="O1338" s="69" t="b">
        <f t="shared" si="206"/>
        <v>1</v>
      </c>
      <c r="P1338" s="186" t="str">
        <f t="shared" si="212"/>
        <v>33953044</v>
      </c>
      <c r="R1338" s="407" t="str">
        <f t="shared" si="207"/>
        <v>A</v>
      </c>
      <c r="S1338" s="53" t="b">
        <f t="shared" si="208"/>
        <v>1</v>
      </c>
      <c r="U1338" s="69" t="str">
        <f t="shared" si="209"/>
        <v>3.3.95.30.44 - MATERIAL DE SINALIZAÇÃO VISUAL E AFINS</v>
      </c>
    </row>
    <row r="1339" spans="1:21" s="53" customFormat="1" x14ac:dyDescent="0.25">
      <c r="A1339" s="157"/>
      <c r="B1339" s="136" t="s">
        <v>213</v>
      </c>
      <c r="C1339" s="94" t="s">
        <v>213</v>
      </c>
      <c r="D1339" s="94" t="s">
        <v>305</v>
      </c>
      <c r="E1339" s="94" t="s">
        <v>215</v>
      </c>
      <c r="F1339" s="103" t="s">
        <v>245</v>
      </c>
      <c r="G1339" s="350" t="str">
        <f t="shared" si="203"/>
        <v>3.3.95.30.45</v>
      </c>
      <c r="H1339" s="99" t="s">
        <v>387</v>
      </c>
      <c r="I1339" s="207" t="str">
        <f t="shared" si="211"/>
        <v>A</v>
      </c>
      <c r="J1339" s="273">
        <f t="shared" si="210"/>
        <v>5</v>
      </c>
      <c r="K1339" s="485" t="s">
        <v>61</v>
      </c>
      <c r="M1339" s="69" t="str">
        <f t="shared" si="204"/>
        <v>3.3.95.30.45</v>
      </c>
      <c r="N1339" s="69" t="str">
        <f t="shared" si="205"/>
        <v>33953045</v>
      </c>
      <c r="O1339" s="69" t="b">
        <f t="shared" si="206"/>
        <v>1</v>
      </c>
      <c r="P1339" s="186" t="str">
        <f t="shared" si="212"/>
        <v>33953045</v>
      </c>
      <c r="R1339" s="407" t="str">
        <f t="shared" si="207"/>
        <v>A</v>
      </c>
      <c r="S1339" s="53" t="b">
        <f t="shared" si="208"/>
        <v>1</v>
      </c>
      <c r="U1339" s="69" t="str">
        <f t="shared" si="209"/>
        <v>3.3.95.30.45 - MATERIAL TÉCNICO PARA SELEÇÃO E TREINAMENTO</v>
      </c>
    </row>
    <row r="1340" spans="1:21" s="53" customFormat="1" x14ac:dyDescent="0.25">
      <c r="A1340" s="157"/>
      <c r="B1340" s="136" t="s">
        <v>213</v>
      </c>
      <c r="C1340" s="94" t="s">
        <v>213</v>
      </c>
      <c r="D1340" s="94" t="s">
        <v>305</v>
      </c>
      <c r="E1340" s="94" t="s">
        <v>215</v>
      </c>
      <c r="F1340" s="103" t="s">
        <v>246</v>
      </c>
      <c r="G1340" s="350" t="str">
        <f t="shared" si="203"/>
        <v>3.3.95.30.46</v>
      </c>
      <c r="H1340" s="99" t="s">
        <v>388</v>
      </c>
      <c r="I1340" s="207" t="str">
        <f t="shared" si="211"/>
        <v>A</v>
      </c>
      <c r="J1340" s="273">
        <f t="shared" si="210"/>
        <v>5</v>
      </c>
      <c r="K1340" s="485" t="s">
        <v>61</v>
      </c>
      <c r="M1340" s="69" t="str">
        <f t="shared" si="204"/>
        <v>3.3.95.30.46</v>
      </c>
      <c r="N1340" s="69" t="str">
        <f t="shared" si="205"/>
        <v>33953046</v>
      </c>
      <c r="O1340" s="69" t="b">
        <f t="shared" si="206"/>
        <v>1</v>
      </c>
      <c r="P1340" s="186" t="str">
        <f t="shared" si="212"/>
        <v>33953046</v>
      </c>
      <c r="R1340" s="407" t="str">
        <f t="shared" si="207"/>
        <v>A</v>
      </c>
      <c r="S1340" s="53" t="b">
        <f t="shared" si="208"/>
        <v>1</v>
      </c>
      <c r="U1340" s="69" t="str">
        <f t="shared" si="209"/>
        <v>3.3.95.30.46 - MATERIAL BIBLIOGRÁFICO NÃO IMOBILIZÁVEL</v>
      </c>
    </row>
    <row r="1341" spans="1:21" s="53" customFormat="1" x14ac:dyDescent="0.25">
      <c r="A1341" s="157"/>
      <c r="B1341" s="136" t="s">
        <v>213</v>
      </c>
      <c r="C1341" s="94" t="s">
        <v>213</v>
      </c>
      <c r="D1341" s="94" t="s">
        <v>305</v>
      </c>
      <c r="E1341" s="94" t="s">
        <v>215</v>
      </c>
      <c r="F1341" s="103" t="s">
        <v>247</v>
      </c>
      <c r="G1341" s="350" t="str">
        <f t="shared" si="203"/>
        <v>3.3.95.30.47</v>
      </c>
      <c r="H1341" s="99" t="s">
        <v>389</v>
      </c>
      <c r="I1341" s="207" t="str">
        <f t="shared" si="211"/>
        <v>A</v>
      </c>
      <c r="J1341" s="273">
        <f t="shared" si="210"/>
        <v>5</v>
      </c>
      <c r="K1341" s="485" t="s">
        <v>61</v>
      </c>
      <c r="M1341" s="69" t="str">
        <f t="shared" si="204"/>
        <v>3.3.95.30.47</v>
      </c>
      <c r="N1341" s="69" t="str">
        <f t="shared" si="205"/>
        <v>33953047</v>
      </c>
      <c r="O1341" s="69" t="b">
        <f t="shared" si="206"/>
        <v>1</v>
      </c>
      <c r="P1341" s="186" t="str">
        <f t="shared" si="212"/>
        <v>33953047</v>
      </c>
      <c r="R1341" s="407" t="str">
        <f t="shared" si="207"/>
        <v>A</v>
      </c>
      <c r="S1341" s="53" t="b">
        <f t="shared" si="208"/>
        <v>1</v>
      </c>
      <c r="U1341" s="69" t="str">
        <f t="shared" si="209"/>
        <v>3.3.95.30.47 - AQUISIÇÃO DE SOFTWARES DE BASE</v>
      </c>
    </row>
    <row r="1342" spans="1:21" s="53" customFormat="1" x14ac:dyDescent="0.25">
      <c r="A1342" s="157"/>
      <c r="B1342" s="136" t="s">
        <v>213</v>
      </c>
      <c r="C1342" s="94" t="s">
        <v>213</v>
      </c>
      <c r="D1342" s="94" t="s">
        <v>305</v>
      </c>
      <c r="E1342" s="94" t="s">
        <v>215</v>
      </c>
      <c r="F1342" s="103" t="s">
        <v>248</v>
      </c>
      <c r="G1342" s="350" t="str">
        <f t="shared" si="203"/>
        <v>3.3.95.30.48</v>
      </c>
      <c r="H1342" s="99" t="s">
        <v>390</v>
      </c>
      <c r="I1342" s="207" t="str">
        <f t="shared" si="211"/>
        <v>A</v>
      </c>
      <c r="J1342" s="273">
        <f t="shared" si="210"/>
        <v>5</v>
      </c>
      <c r="K1342" s="485" t="s">
        <v>61</v>
      </c>
      <c r="M1342" s="69" t="str">
        <f t="shared" si="204"/>
        <v>3.3.95.30.48</v>
      </c>
      <c r="N1342" s="69" t="str">
        <f t="shared" si="205"/>
        <v>33953048</v>
      </c>
      <c r="O1342" s="69" t="b">
        <f t="shared" si="206"/>
        <v>1</v>
      </c>
      <c r="P1342" s="186" t="str">
        <f t="shared" si="212"/>
        <v>33953048</v>
      </c>
      <c r="R1342" s="407" t="str">
        <f t="shared" si="207"/>
        <v>A</v>
      </c>
      <c r="S1342" s="53" t="b">
        <f t="shared" si="208"/>
        <v>1</v>
      </c>
      <c r="U1342" s="69" t="str">
        <f t="shared" si="209"/>
        <v>3.3.95.30.48 - BENS MÓVEIS NÃO ATIVÁVEIS</v>
      </c>
    </row>
    <row r="1343" spans="1:21" s="53" customFormat="1" x14ac:dyDescent="0.25">
      <c r="A1343" s="157"/>
      <c r="B1343" s="136" t="s">
        <v>213</v>
      </c>
      <c r="C1343" s="94" t="s">
        <v>213</v>
      </c>
      <c r="D1343" s="94" t="s">
        <v>305</v>
      </c>
      <c r="E1343" s="94" t="s">
        <v>215</v>
      </c>
      <c r="F1343" s="103" t="s">
        <v>249</v>
      </c>
      <c r="G1343" s="350" t="str">
        <f t="shared" si="203"/>
        <v>3.3.95.30.49</v>
      </c>
      <c r="H1343" s="99" t="s">
        <v>391</v>
      </c>
      <c r="I1343" s="207" t="str">
        <f t="shared" si="211"/>
        <v>A</v>
      </c>
      <c r="J1343" s="273">
        <f t="shared" si="210"/>
        <v>5</v>
      </c>
      <c r="K1343" s="485" t="s">
        <v>61</v>
      </c>
      <c r="M1343" s="69" t="str">
        <f t="shared" si="204"/>
        <v>3.3.95.30.49</v>
      </c>
      <c r="N1343" s="69" t="str">
        <f t="shared" si="205"/>
        <v>33953049</v>
      </c>
      <c r="O1343" s="69" t="b">
        <f t="shared" si="206"/>
        <v>1</v>
      </c>
      <c r="P1343" s="186" t="str">
        <f t="shared" si="212"/>
        <v>33953049</v>
      </c>
      <c r="R1343" s="407" t="str">
        <f t="shared" si="207"/>
        <v>A</v>
      </c>
      <c r="S1343" s="53" t="b">
        <f t="shared" si="208"/>
        <v>1</v>
      </c>
      <c r="U1343" s="69" t="str">
        <f t="shared" si="209"/>
        <v>3.3.95.30.49 - BILHETES DE PASSAGEM</v>
      </c>
    </row>
    <row r="1344" spans="1:21" s="53" customFormat="1" x14ac:dyDescent="0.25">
      <c r="A1344" s="157"/>
      <c r="B1344" s="136" t="s">
        <v>213</v>
      </c>
      <c r="C1344" s="94" t="s">
        <v>213</v>
      </c>
      <c r="D1344" s="94" t="s">
        <v>305</v>
      </c>
      <c r="E1344" s="94" t="s">
        <v>215</v>
      </c>
      <c r="F1344" s="103" t="s">
        <v>235</v>
      </c>
      <c r="G1344" s="350" t="str">
        <f t="shared" si="203"/>
        <v>3.3.95.30.50</v>
      </c>
      <c r="H1344" s="99" t="s">
        <v>392</v>
      </c>
      <c r="I1344" s="207" t="str">
        <f t="shared" si="211"/>
        <v>A</v>
      </c>
      <c r="J1344" s="273">
        <f t="shared" si="210"/>
        <v>5</v>
      </c>
      <c r="K1344" s="485" t="s">
        <v>61</v>
      </c>
      <c r="M1344" s="69" t="str">
        <f t="shared" si="204"/>
        <v>3.3.95.30.50</v>
      </c>
      <c r="N1344" s="69" t="str">
        <f t="shared" si="205"/>
        <v>33953050</v>
      </c>
      <c r="O1344" s="69" t="b">
        <f t="shared" si="206"/>
        <v>1</v>
      </c>
      <c r="P1344" s="186" t="str">
        <f t="shared" si="212"/>
        <v>33953050</v>
      </c>
      <c r="R1344" s="407" t="str">
        <f t="shared" si="207"/>
        <v>A</v>
      </c>
      <c r="S1344" s="53" t="b">
        <f t="shared" si="208"/>
        <v>1</v>
      </c>
      <c r="U1344" s="69" t="str">
        <f t="shared" si="209"/>
        <v>3.3.95.30.50 - BANDEIRAS, FLÂMULAS E INSÍGNIAS</v>
      </c>
    </row>
    <row r="1345" spans="1:21" s="53" customFormat="1" x14ac:dyDescent="0.25">
      <c r="A1345" s="157"/>
      <c r="B1345" s="136" t="s">
        <v>213</v>
      </c>
      <c r="C1345" s="94" t="s">
        <v>213</v>
      </c>
      <c r="D1345" s="94" t="s">
        <v>305</v>
      </c>
      <c r="E1345" s="94" t="s">
        <v>215</v>
      </c>
      <c r="F1345" s="103" t="s">
        <v>269</v>
      </c>
      <c r="G1345" s="350" t="str">
        <f t="shared" si="203"/>
        <v>3.3.95.30.60</v>
      </c>
      <c r="H1345" s="99" t="s">
        <v>158</v>
      </c>
      <c r="I1345" s="207" t="str">
        <f t="shared" si="211"/>
        <v>A</v>
      </c>
      <c r="J1345" s="273">
        <f t="shared" si="210"/>
        <v>5</v>
      </c>
      <c r="K1345" s="485" t="s">
        <v>61</v>
      </c>
      <c r="M1345" s="69" t="str">
        <f t="shared" si="204"/>
        <v>3.3.95.30.60</v>
      </c>
      <c r="N1345" s="69" t="str">
        <f t="shared" si="205"/>
        <v>33953060</v>
      </c>
      <c r="O1345" s="69" t="b">
        <f t="shared" si="206"/>
        <v>1</v>
      </c>
      <c r="P1345" s="186" t="str">
        <f t="shared" si="212"/>
        <v>33953060</v>
      </c>
      <c r="R1345" s="407" t="str">
        <f t="shared" si="207"/>
        <v>A</v>
      </c>
      <c r="S1345" s="53" t="b">
        <f t="shared" si="208"/>
        <v>1</v>
      </c>
      <c r="U1345" s="69" t="str">
        <f t="shared" si="209"/>
        <v>3.3.95.30.60 - MATERIAL DIDÁTICO</v>
      </c>
    </row>
    <row r="1346" spans="1:21" s="53" customFormat="1" x14ac:dyDescent="0.25">
      <c r="A1346" s="157"/>
      <c r="B1346" s="136" t="s">
        <v>213</v>
      </c>
      <c r="C1346" s="94" t="s">
        <v>213</v>
      </c>
      <c r="D1346" s="94" t="s">
        <v>305</v>
      </c>
      <c r="E1346" s="94" t="s">
        <v>215</v>
      </c>
      <c r="F1346" s="103" t="s">
        <v>270</v>
      </c>
      <c r="G1346" s="350" t="str">
        <f t="shared" si="203"/>
        <v>3.3.95.30.99</v>
      </c>
      <c r="H1346" s="99" t="s">
        <v>29</v>
      </c>
      <c r="I1346" s="207" t="str">
        <f t="shared" si="211"/>
        <v>A</v>
      </c>
      <c r="J1346" s="273">
        <f t="shared" si="210"/>
        <v>5</v>
      </c>
      <c r="K1346" s="485" t="s">
        <v>61</v>
      </c>
      <c r="M1346" s="69" t="str">
        <f t="shared" si="204"/>
        <v>3.3.95.30.99</v>
      </c>
      <c r="N1346" s="69" t="str">
        <f t="shared" si="205"/>
        <v>33953099</v>
      </c>
      <c r="O1346" s="69" t="b">
        <f t="shared" si="206"/>
        <v>1</v>
      </c>
      <c r="P1346" s="186" t="str">
        <f t="shared" si="212"/>
        <v>33953099</v>
      </c>
      <c r="R1346" s="407" t="str">
        <f t="shared" si="207"/>
        <v>A</v>
      </c>
      <c r="S1346" s="53" t="b">
        <f t="shared" si="208"/>
        <v>1</v>
      </c>
      <c r="U1346" s="69" t="str">
        <f t="shared" si="209"/>
        <v>3.3.95.30.99 - OUTROS MATERIAIS DE CONSUMO</v>
      </c>
    </row>
    <row r="1347" spans="1:21" x14ac:dyDescent="0.25">
      <c r="B1347" s="380" t="s">
        <v>213</v>
      </c>
      <c r="C1347" s="318" t="s">
        <v>213</v>
      </c>
      <c r="D1347" s="318" t="s">
        <v>305</v>
      </c>
      <c r="E1347" s="318" t="s">
        <v>228</v>
      </c>
      <c r="F1347" s="318" t="s">
        <v>264</v>
      </c>
      <c r="G1347" s="341" t="str">
        <f t="shared" si="203"/>
        <v>3.3.95.31.00</v>
      </c>
      <c r="H1347" s="46" t="s">
        <v>356</v>
      </c>
      <c r="I1347" s="196" t="str">
        <f t="shared" si="211"/>
        <v>A</v>
      </c>
      <c r="J1347" s="263">
        <f t="shared" si="210"/>
        <v>4</v>
      </c>
      <c r="K1347" s="465" t="s">
        <v>53</v>
      </c>
      <c r="M1347" s="69" t="str">
        <f t="shared" si="204"/>
        <v>3.3.95.31.00</v>
      </c>
      <c r="N1347" s="69" t="str">
        <f t="shared" si="205"/>
        <v>33953100</v>
      </c>
      <c r="O1347" s="69" t="b">
        <f t="shared" si="206"/>
        <v>1</v>
      </c>
      <c r="P1347" s="186" t="str">
        <f t="shared" si="212"/>
        <v>33953100</v>
      </c>
      <c r="R1347" s="407" t="str">
        <f t="shared" si="207"/>
        <v>A</v>
      </c>
      <c r="S1347" s="2" t="b">
        <f t="shared" si="208"/>
        <v>1</v>
      </c>
      <c r="U1347" s="69" t="str">
        <f t="shared" si="209"/>
        <v>3.3.95.31.00 - PREMIAÇÕES CULTURAIS, ARTÍSTICAS, CIENTÍFICAS, DESPORTIVAS E OUTRAS</v>
      </c>
    </row>
    <row r="1348" spans="1:21" x14ac:dyDescent="0.25">
      <c r="B1348" s="384" t="s">
        <v>213</v>
      </c>
      <c r="C1348" s="322" t="s">
        <v>213</v>
      </c>
      <c r="D1348" s="322" t="s">
        <v>305</v>
      </c>
      <c r="E1348" s="322" t="s">
        <v>233</v>
      </c>
      <c r="F1348" s="322" t="s">
        <v>264</v>
      </c>
      <c r="G1348" s="346" t="str">
        <f t="shared" si="203"/>
        <v>3.3.95.32.00</v>
      </c>
      <c r="H1348" s="56" t="s">
        <v>339</v>
      </c>
      <c r="I1348" s="203" t="str">
        <f t="shared" si="211"/>
        <v>S</v>
      </c>
      <c r="J1348" s="270">
        <f t="shared" si="210"/>
        <v>4</v>
      </c>
      <c r="K1348" s="469" t="s">
        <v>60</v>
      </c>
      <c r="M1348" s="69" t="str">
        <f t="shared" si="204"/>
        <v>3.3.95.32.00</v>
      </c>
      <c r="N1348" s="69" t="str">
        <f t="shared" si="205"/>
        <v>33953200</v>
      </c>
      <c r="O1348" s="69" t="b">
        <f t="shared" si="206"/>
        <v>1</v>
      </c>
      <c r="P1348" s="186" t="str">
        <f t="shared" si="212"/>
        <v>33953200</v>
      </c>
      <c r="R1348" s="407" t="str">
        <f t="shared" si="207"/>
        <v>S</v>
      </c>
      <c r="S1348" s="2" t="b">
        <f t="shared" si="208"/>
        <v>1</v>
      </c>
      <c r="U1348" s="69" t="str">
        <f t="shared" si="209"/>
        <v>3.3.95.32.00 - MATERIAL, BEM OU SERVIÇO PARA DISTRIBUIÇÃO GRATUITA</v>
      </c>
    </row>
    <row r="1349" spans="1:21" s="69" customFormat="1" x14ac:dyDescent="0.25">
      <c r="A1349" s="157"/>
      <c r="B1349" s="136" t="s">
        <v>213</v>
      </c>
      <c r="C1349" s="94" t="s">
        <v>213</v>
      </c>
      <c r="D1349" s="94" t="s">
        <v>305</v>
      </c>
      <c r="E1349" s="94" t="s">
        <v>233</v>
      </c>
      <c r="F1349" s="94" t="s">
        <v>216</v>
      </c>
      <c r="G1349" s="347" t="str">
        <f t="shared" si="203"/>
        <v>3.3.95.32.02</v>
      </c>
      <c r="H1349" s="61" t="s">
        <v>159</v>
      </c>
      <c r="I1349" s="202" t="str">
        <f t="shared" si="211"/>
        <v>A</v>
      </c>
      <c r="J1349" s="269">
        <f t="shared" si="210"/>
        <v>5</v>
      </c>
      <c r="K1349" s="470" t="s">
        <v>61</v>
      </c>
      <c r="M1349" s="69" t="str">
        <f t="shared" si="204"/>
        <v>3.3.95.32.02</v>
      </c>
      <c r="N1349" s="69" t="str">
        <f t="shared" si="205"/>
        <v>33953202</v>
      </c>
      <c r="O1349" s="69" t="b">
        <f t="shared" si="206"/>
        <v>1</v>
      </c>
      <c r="P1349" s="186" t="str">
        <f t="shared" si="212"/>
        <v>33953202</v>
      </c>
      <c r="R1349" s="407" t="str">
        <f t="shared" si="207"/>
        <v>A</v>
      </c>
      <c r="S1349" s="69" t="b">
        <f t="shared" si="208"/>
        <v>1</v>
      </c>
      <c r="U1349" s="69" t="str">
        <f t="shared" si="209"/>
        <v>3.3.95.32.02 - MEDICAMENTOS PARA USO DOMICILIAR</v>
      </c>
    </row>
    <row r="1350" spans="1:21" s="69" customFormat="1" x14ac:dyDescent="0.25">
      <c r="A1350" s="157"/>
      <c r="B1350" s="136" t="s">
        <v>213</v>
      </c>
      <c r="C1350" s="94" t="s">
        <v>213</v>
      </c>
      <c r="D1350" s="94" t="s">
        <v>305</v>
      </c>
      <c r="E1350" s="94" t="s">
        <v>233</v>
      </c>
      <c r="F1350" s="94" t="s">
        <v>270</v>
      </c>
      <c r="G1350" s="347" t="str">
        <f t="shared" si="203"/>
        <v>3.3.95.32.99</v>
      </c>
      <c r="H1350" s="61" t="s">
        <v>688</v>
      </c>
      <c r="I1350" s="202" t="str">
        <f t="shared" si="211"/>
        <v>A</v>
      </c>
      <c r="J1350" s="269">
        <f t="shared" si="210"/>
        <v>5</v>
      </c>
      <c r="K1350" s="470" t="s">
        <v>61</v>
      </c>
      <c r="M1350" s="69" t="str">
        <f t="shared" si="204"/>
        <v>3.3.95.32.99</v>
      </c>
      <c r="N1350" s="69" t="str">
        <f t="shared" si="205"/>
        <v>33953299</v>
      </c>
      <c r="O1350" s="69" t="b">
        <f t="shared" si="206"/>
        <v>1</v>
      </c>
      <c r="P1350" s="186" t="str">
        <f t="shared" si="212"/>
        <v>33953299</v>
      </c>
      <c r="R1350" s="407" t="str">
        <f t="shared" si="207"/>
        <v>A</v>
      </c>
      <c r="S1350" s="69" t="b">
        <f t="shared" si="208"/>
        <v>1</v>
      </c>
      <c r="U1350" s="69" t="str">
        <f t="shared" si="209"/>
        <v>3.3.95.32.99 - OUTROS MATERIAIS DE DISTRIBUIÇÃO GRATUITA</v>
      </c>
    </row>
    <row r="1351" spans="1:21" x14ac:dyDescent="0.25">
      <c r="B1351" s="380" t="s">
        <v>213</v>
      </c>
      <c r="C1351" s="318" t="s">
        <v>213</v>
      </c>
      <c r="D1351" s="318" t="s">
        <v>305</v>
      </c>
      <c r="E1351" s="318" t="s">
        <v>239</v>
      </c>
      <c r="F1351" s="318" t="s">
        <v>264</v>
      </c>
      <c r="G1351" s="341" t="str">
        <f t="shared" si="203"/>
        <v>3.3.95.33.00</v>
      </c>
      <c r="H1351" s="46" t="s">
        <v>31</v>
      </c>
      <c r="I1351" s="196" t="str">
        <f t="shared" si="211"/>
        <v>A</v>
      </c>
      <c r="J1351" s="263">
        <f t="shared" si="210"/>
        <v>4</v>
      </c>
      <c r="K1351" s="465" t="s">
        <v>53</v>
      </c>
      <c r="M1351" s="69" t="str">
        <f t="shared" si="204"/>
        <v>3.3.95.33.00</v>
      </c>
      <c r="N1351" s="69" t="str">
        <f t="shared" si="205"/>
        <v>33953300</v>
      </c>
      <c r="O1351" s="69" t="b">
        <f t="shared" si="206"/>
        <v>1</v>
      </c>
      <c r="P1351" s="186" t="str">
        <f t="shared" si="212"/>
        <v>33953300</v>
      </c>
      <c r="R1351" s="407" t="str">
        <f t="shared" si="207"/>
        <v>A</v>
      </c>
      <c r="S1351" s="2" t="b">
        <f t="shared" si="208"/>
        <v>1</v>
      </c>
      <c r="U1351" s="69" t="str">
        <f t="shared" si="209"/>
        <v>3.3.95.33.00 - PASSAGENS E DESPESAS COM LOCOMOÇÃO</v>
      </c>
    </row>
    <row r="1352" spans="1:21" x14ac:dyDescent="0.25">
      <c r="B1352" s="380" t="s">
        <v>213</v>
      </c>
      <c r="C1352" s="318" t="s">
        <v>213</v>
      </c>
      <c r="D1352" s="318" t="s">
        <v>305</v>
      </c>
      <c r="E1352" s="318" t="s">
        <v>234</v>
      </c>
      <c r="F1352" s="318" t="s">
        <v>264</v>
      </c>
      <c r="G1352" s="341" t="str">
        <f t="shared" si="203"/>
        <v>3.3.95.34.00</v>
      </c>
      <c r="H1352" s="46" t="s">
        <v>348</v>
      </c>
      <c r="I1352" s="196" t="str">
        <f t="shared" si="211"/>
        <v>A</v>
      </c>
      <c r="J1352" s="263">
        <f t="shared" si="210"/>
        <v>4</v>
      </c>
      <c r="K1352" s="465" t="s">
        <v>53</v>
      </c>
      <c r="M1352" s="69" t="str">
        <f t="shared" si="204"/>
        <v>3.3.95.34.00</v>
      </c>
      <c r="N1352" s="69" t="str">
        <f t="shared" si="205"/>
        <v>33953400</v>
      </c>
      <c r="O1352" s="69" t="b">
        <f t="shared" si="206"/>
        <v>1</v>
      </c>
      <c r="P1352" s="186" t="str">
        <f t="shared" si="212"/>
        <v>33953400</v>
      </c>
      <c r="R1352" s="407" t="str">
        <f t="shared" si="207"/>
        <v>A</v>
      </c>
      <c r="S1352" s="2" t="b">
        <f t="shared" si="208"/>
        <v>1</v>
      </c>
      <c r="U1352" s="69" t="str">
        <f t="shared" si="209"/>
        <v>3.3.95.34.00 - OUTRAS DESPESAS DE PESSOAL DECORRENTES DE CONTRATOS DE TERCEIRIZAÇÃO</v>
      </c>
    </row>
    <row r="1353" spans="1:21" x14ac:dyDescent="0.25">
      <c r="B1353" s="380" t="s">
        <v>213</v>
      </c>
      <c r="C1353" s="318" t="s">
        <v>213</v>
      </c>
      <c r="D1353" s="318" t="s">
        <v>305</v>
      </c>
      <c r="E1353" s="318" t="s">
        <v>268</v>
      </c>
      <c r="F1353" s="318" t="s">
        <v>264</v>
      </c>
      <c r="G1353" s="341" t="str">
        <f t="shared" si="203"/>
        <v>3.3.95.35.00</v>
      </c>
      <c r="H1353" s="46" t="s">
        <v>132</v>
      </c>
      <c r="I1353" s="196" t="str">
        <f t="shared" si="211"/>
        <v>A</v>
      </c>
      <c r="J1353" s="263">
        <f t="shared" si="210"/>
        <v>4</v>
      </c>
      <c r="K1353" s="465" t="s">
        <v>53</v>
      </c>
      <c r="M1353" s="69" t="str">
        <f t="shared" si="204"/>
        <v>3.3.95.35.00</v>
      </c>
      <c r="N1353" s="69" t="str">
        <f t="shared" si="205"/>
        <v>33953500</v>
      </c>
      <c r="O1353" s="69" t="b">
        <f t="shared" si="206"/>
        <v>1</v>
      </c>
      <c r="P1353" s="186" t="str">
        <f t="shared" si="212"/>
        <v>33953500</v>
      </c>
      <c r="R1353" s="407" t="str">
        <f t="shared" si="207"/>
        <v>A</v>
      </c>
      <c r="S1353" s="2" t="b">
        <f t="shared" si="208"/>
        <v>1</v>
      </c>
      <c r="U1353" s="69" t="str">
        <f t="shared" si="209"/>
        <v>3.3.95.35.00 - SERVIÇOS DE CONSULTORIA</v>
      </c>
    </row>
    <row r="1354" spans="1:21" x14ac:dyDescent="0.25">
      <c r="B1354" s="384" t="s">
        <v>213</v>
      </c>
      <c r="C1354" s="322" t="s">
        <v>213</v>
      </c>
      <c r="D1354" s="322" t="s">
        <v>305</v>
      </c>
      <c r="E1354" s="322" t="s">
        <v>250</v>
      </c>
      <c r="F1354" s="322" t="s">
        <v>264</v>
      </c>
      <c r="G1354" s="346" t="str">
        <f t="shared" si="203"/>
        <v>3.3.95.36.00</v>
      </c>
      <c r="H1354" s="56" t="s">
        <v>133</v>
      </c>
      <c r="I1354" s="203" t="str">
        <f t="shared" si="211"/>
        <v>S</v>
      </c>
      <c r="J1354" s="270">
        <f t="shared" si="210"/>
        <v>4</v>
      </c>
      <c r="K1354" s="469" t="s">
        <v>60</v>
      </c>
      <c r="M1354" s="69" t="str">
        <f t="shared" si="204"/>
        <v>3.3.95.36.00</v>
      </c>
      <c r="N1354" s="69" t="str">
        <f t="shared" si="205"/>
        <v>33953600</v>
      </c>
      <c r="O1354" s="69" t="b">
        <f t="shared" si="206"/>
        <v>1</v>
      </c>
      <c r="P1354" s="186" t="str">
        <f t="shared" si="212"/>
        <v>33953600</v>
      </c>
      <c r="R1354" s="407" t="str">
        <f t="shared" si="207"/>
        <v>S</v>
      </c>
      <c r="S1354" s="2" t="b">
        <f t="shared" si="208"/>
        <v>1</v>
      </c>
      <c r="U1354" s="69" t="str">
        <f t="shared" si="209"/>
        <v>3.3.95.36.00 - OUTROS SERVIÇOS DE TERCEIROS - PESSOA FÍSICA</v>
      </c>
    </row>
    <row r="1355" spans="1:21" s="53" customFormat="1" x14ac:dyDescent="0.25">
      <c r="A1355" s="157"/>
      <c r="B1355" s="136" t="s">
        <v>213</v>
      </c>
      <c r="C1355" s="94" t="s">
        <v>213</v>
      </c>
      <c r="D1355" s="94" t="s">
        <v>305</v>
      </c>
      <c r="E1355" s="94" t="s">
        <v>250</v>
      </c>
      <c r="F1355" s="94" t="s">
        <v>251</v>
      </c>
      <c r="G1355" s="350" t="str">
        <f t="shared" ref="G1355:G1418" si="213">B1355&amp;"."&amp;C1355&amp;"."&amp;D1355&amp;"."&amp;E1355&amp;"."&amp;F1355</f>
        <v>3.3.95.36.01</v>
      </c>
      <c r="H1355" s="96" t="s">
        <v>393</v>
      </c>
      <c r="I1355" s="216" t="str">
        <f t="shared" si="211"/>
        <v>A</v>
      </c>
      <c r="J1355" s="273">
        <f t="shared" si="210"/>
        <v>5</v>
      </c>
      <c r="K1355" s="474" t="s">
        <v>61</v>
      </c>
      <c r="M1355" s="69" t="str">
        <f t="shared" ref="M1355:M1418" si="214">B1355&amp;"."&amp;C1355&amp;"."&amp;D1355&amp;"."&amp;E1355&amp;"."&amp;F1355</f>
        <v>3.3.95.36.01</v>
      </c>
      <c r="N1355" s="69" t="str">
        <f t="shared" ref="N1355:N1418" si="215">SUBSTITUTE(M1355,".","")</f>
        <v>33953601</v>
      </c>
      <c r="O1355" s="69" t="b">
        <f t="shared" ref="O1355:O1418" si="216">N1355=P1355</f>
        <v>1</v>
      </c>
      <c r="P1355" s="186" t="str">
        <f t="shared" si="212"/>
        <v>33953601</v>
      </c>
      <c r="R1355" s="407" t="str">
        <f t="shared" ref="R1355:R1418" si="217">IF(IFERROR(SEARCH("Último",K1355),0)&gt;0,"A","S")</f>
        <v>A</v>
      </c>
      <c r="S1355" s="53" t="b">
        <f t="shared" ref="S1355:S1418" si="218">R1355=I1355</f>
        <v>1</v>
      </c>
      <c r="U1355" s="69" t="str">
        <f t="shared" ref="U1355:U1418" si="219">G1355&amp;" - "&amp;H1355</f>
        <v>3.3.95.36.01 - CONDOMÍNIOS</v>
      </c>
    </row>
    <row r="1356" spans="1:21" s="53" customFormat="1" x14ac:dyDescent="0.25">
      <c r="A1356" s="157"/>
      <c r="B1356" s="136" t="s">
        <v>213</v>
      </c>
      <c r="C1356" s="94" t="s">
        <v>213</v>
      </c>
      <c r="D1356" s="94" t="s">
        <v>305</v>
      </c>
      <c r="E1356" s="94" t="s">
        <v>250</v>
      </c>
      <c r="F1356" s="94" t="s">
        <v>216</v>
      </c>
      <c r="G1356" s="350" t="str">
        <f t="shared" si="213"/>
        <v>3.3.95.36.02</v>
      </c>
      <c r="H1356" s="96" t="s">
        <v>394</v>
      </c>
      <c r="I1356" s="216" t="str">
        <f t="shared" si="211"/>
        <v>A</v>
      </c>
      <c r="J1356" s="273">
        <f t="shared" si="210"/>
        <v>5</v>
      </c>
      <c r="K1356" s="474" t="s">
        <v>61</v>
      </c>
      <c r="M1356" s="69" t="str">
        <f t="shared" si="214"/>
        <v>3.3.95.36.02</v>
      </c>
      <c r="N1356" s="69" t="str">
        <f t="shared" si="215"/>
        <v>33953602</v>
      </c>
      <c r="O1356" s="69" t="b">
        <f t="shared" si="216"/>
        <v>1</v>
      </c>
      <c r="P1356" s="186" t="str">
        <f t="shared" si="212"/>
        <v>33953602</v>
      </c>
      <c r="R1356" s="407" t="str">
        <f t="shared" si="217"/>
        <v>A</v>
      </c>
      <c r="S1356" s="53" t="b">
        <f t="shared" si="218"/>
        <v>1</v>
      </c>
      <c r="U1356" s="69" t="str">
        <f t="shared" si="219"/>
        <v>3.3.95.36.02 - DIÁRIAS A COLABORADORES EVENTUAIS NO PAÍS</v>
      </c>
    </row>
    <row r="1357" spans="1:21" s="53" customFormat="1" x14ac:dyDescent="0.25">
      <c r="A1357" s="157"/>
      <c r="B1357" s="136" t="s">
        <v>213</v>
      </c>
      <c r="C1357" s="94" t="s">
        <v>213</v>
      </c>
      <c r="D1357" s="94" t="s">
        <v>305</v>
      </c>
      <c r="E1357" s="94" t="s">
        <v>250</v>
      </c>
      <c r="F1357" s="94" t="s">
        <v>217</v>
      </c>
      <c r="G1357" s="350" t="str">
        <f t="shared" si="213"/>
        <v>3.3.95.36.03</v>
      </c>
      <c r="H1357" s="96" t="s">
        <v>395</v>
      </c>
      <c r="I1357" s="216" t="str">
        <f t="shared" si="211"/>
        <v>A</v>
      </c>
      <c r="J1357" s="273">
        <f t="shared" ref="J1357:J1420" si="220">IF( (VALUE(F1357) &gt; 0), 5,IF( (VALUE(E1357) &gt; 0), 4,IF( (VALUE(D1357) &gt; 0), 3,IF( (VALUE(C1357) &gt; 0), 2,1))))</f>
        <v>5</v>
      </c>
      <c r="K1357" s="474" t="s">
        <v>61</v>
      </c>
      <c r="M1357" s="69" t="str">
        <f t="shared" si="214"/>
        <v>3.3.95.36.03</v>
      </c>
      <c r="N1357" s="69" t="str">
        <f t="shared" si="215"/>
        <v>33953603</v>
      </c>
      <c r="O1357" s="69" t="b">
        <f t="shared" si="216"/>
        <v>1</v>
      </c>
      <c r="P1357" s="186" t="str">
        <f t="shared" si="212"/>
        <v>33953603</v>
      </c>
      <c r="R1357" s="407" t="str">
        <f t="shared" si="217"/>
        <v>A</v>
      </c>
      <c r="S1357" s="53" t="b">
        <f t="shared" si="218"/>
        <v>1</v>
      </c>
      <c r="U1357" s="69" t="str">
        <f t="shared" si="219"/>
        <v>3.3.95.36.03 - DIÁRIAS A COLABORADORES EVENTUAIS NO EXTERIOR</v>
      </c>
    </row>
    <row r="1358" spans="1:21" s="53" customFormat="1" x14ac:dyDescent="0.25">
      <c r="A1358" s="157"/>
      <c r="B1358" s="136" t="s">
        <v>213</v>
      </c>
      <c r="C1358" s="94" t="s">
        <v>213</v>
      </c>
      <c r="D1358" s="94" t="s">
        <v>305</v>
      </c>
      <c r="E1358" s="94" t="s">
        <v>250</v>
      </c>
      <c r="F1358" s="94" t="s">
        <v>218</v>
      </c>
      <c r="G1358" s="350" t="str">
        <f t="shared" si="213"/>
        <v>3.3.95.36.04</v>
      </c>
      <c r="H1358" s="96" t="s">
        <v>396</v>
      </c>
      <c r="I1358" s="216" t="str">
        <f t="shared" si="211"/>
        <v>A</v>
      </c>
      <c r="J1358" s="273">
        <f t="shared" si="220"/>
        <v>5</v>
      </c>
      <c r="K1358" s="474" t="s">
        <v>61</v>
      </c>
      <c r="M1358" s="69" t="str">
        <f t="shared" si="214"/>
        <v>3.3.95.36.04</v>
      </c>
      <c r="N1358" s="69" t="str">
        <f t="shared" si="215"/>
        <v>33953604</v>
      </c>
      <c r="O1358" s="69" t="b">
        <f t="shared" si="216"/>
        <v>1</v>
      </c>
      <c r="P1358" s="186" t="str">
        <f t="shared" si="212"/>
        <v>33953604</v>
      </c>
      <c r="R1358" s="407" t="str">
        <f t="shared" si="217"/>
        <v>A</v>
      </c>
      <c r="S1358" s="53" t="b">
        <f t="shared" si="218"/>
        <v>1</v>
      </c>
      <c r="U1358" s="69" t="str">
        <f t="shared" si="219"/>
        <v>3.3.95.36.04 - COMISSÕES E CORRETAGENS</v>
      </c>
    </row>
    <row r="1359" spans="1:21" s="53" customFormat="1" x14ac:dyDescent="0.25">
      <c r="A1359" s="157"/>
      <c r="B1359" s="136" t="s">
        <v>213</v>
      </c>
      <c r="C1359" s="94" t="s">
        <v>213</v>
      </c>
      <c r="D1359" s="94" t="s">
        <v>305</v>
      </c>
      <c r="E1359" s="94" t="s">
        <v>250</v>
      </c>
      <c r="F1359" s="94" t="s">
        <v>219</v>
      </c>
      <c r="G1359" s="350" t="str">
        <f t="shared" si="213"/>
        <v>3.3.95.36.05</v>
      </c>
      <c r="H1359" s="96" t="s">
        <v>397</v>
      </c>
      <c r="I1359" s="216" t="str">
        <f t="shared" si="211"/>
        <v>A</v>
      </c>
      <c r="J1359" s="273">
        <f t="shared" si="220"/>
        <v>5</v>
      </c>
      <c r="K1359" s="474" t="s">
        <v>61</v>
      </c>
      <c r="M1359" s="69" t="str">
        <f t="shared" si="214"/>
        <v>3.3.95.36.05</v>
      </c>
      <c r="N1359" s="69" t="str">
        <f t="shared" si="215"/>
        <v>33953605</v>
      </c>
      <c r="O1359" s="69" t="b">
        <f t="shared" si="216"/>
        <v>1</v>
      </c>
      <c r="P1359" s="186" t="str">
        <f t="shared" si="212"/>
        <v>33953605</v>
      </c>
      <c r="R1359" s="407" t="str">
        <f t="shared" si="217"/>
        <v>A</v>
      </c>
      <c r="S1359" s="53" t="b">
        <f t="shared" si="218"/>
        <v>1</v>
      </c>
      <c r="U1359" s="69" t="str">
        <f t="shared" si="219"/>
        <v>3.3.95.36.05 - DIREITOS AUTORAIS</v>
      </c>
    </row>
    <row r="1360" spans="1:21" s="53" customFormat="1" x14ac:dyDescent="0.25">
      <c r="A1360" s="157"/>
      <c r="B1360" s="136" t="s">
        <v>213</v>
      </c>
      <c r="C1360" s="94" t="s">
        <v>213</v>
      </c>
      <c r="D1360" s="94" t="s">
        <v>305</v>
      </c>
      <c r="E1360" s="94" t="s">
        <v>250</v>
      </c>
      <c r="F1360" s="94" t="s">
        <v>220</v>
      </c>
      <c r="G1360" s="350" t="str">
        <f t="shared" si="213"/>
        <v>3.3.95.36.06</v>
      </c>
      <c r="H1360" s="96" t="s">
        <v>398</v>
      </c>
      <c r="I1360" s="216" t="str">
        <f t="shared" si="211"/>
        <v>A</v>
      </c>
      <c r="J1360" s="273">
        <f t="shared" si="220"/>
        <v>5</v>
      </c>
      <c r="K1360" s="474" t="s">
        <v>61</v>
      </c>
      <c r="M1360" s="69" t="str">
        <f t="shared" si="214"/>
        <v>3.3.95.36.06</v>
      </c>
      <c r="N1360" s="69" t="str">
        <f t="shared" si="215"/>
        <v>33953606</v>
      </c>
      <c r="O1360" s="69" t="b">
        <f t="shared" si="216"/>
        <v>1</v>
      </c>
      <c r="P1360" s="186" t="str">
        <f t="shared" si="212"/>
        <v>33953606</v>
      </c>
      <c r="R1360" s="407" t="str">
        <f t="shared" si="217"/>
        <v>A</v>
      </c>
      <c r="S1360" s="53" t="b">
        <f t="shared" si="218"/>
        <v>1</v>
      </c>
      <c r="U1360" s="69" t="str">
        <f t="shared" si="219"/>
        <v>3.3.95.36.06 - SERVIÇOS TÉCNICOS</v>
      </c>
    </row>
    <row r="1361" spans="1:21" s="53" customFormat="1" x14ac:dyDescent="0.25">
      <c r="A1361" s="157"/>
      <c r="B1361" s="136" t="s">
        <v>213</v>
      </c>
      <c r="C1361" s="94" t="s">
        <v>213</v>
      </c>
      <c r="D1361" s="94" t="s">
        <v>305</v>
      </c>
      <c r="E1361" s="94" t="s">
        <v>250</v>
      </c>
      <c r="F1361" s="94" t="s">
        <v>221</v>
      </c>
      <c r="G1361" s="350" t="str">
        <f t="shared" si="213"/>
        <v>3.3.95.36.07</v>
      </c>
      <c r="H1361" s="96" t="s">
        <v>399</v>
      </c>
      <c r="I1361" s="216" t="str">
        <f t="shared" si="211"/>
        <v>A</v>
      </c>
      <c r="J1361" s="273">
        <f t="shared" si="220"/>
        <v>5</v>
      </c>
      <c r="K1361" s="474" t="s">
        <v>61</v>
      </c>
      <c r="M1361" s="69" t="str">
        <f t="shared" si="214"/>
        <v>3.3.95.36.07</v>
      </c>
      <c r="N1361" s="69" t="str">
        <f t="shared" si="215"/>
        <v>33953607</v>
      </c>
      <c r="O1361" s="69" t="b">
        <f t="shared" si="216"/>
        <v>1</v>
      </c>
      <c r="P1361" s="186" t="str">
        <f t="shared" si="212"/>
        <v>33953607</v>
      </c>
      <c r="R1361" s="407" t="str">
        <f t="shared" si="217"/>
        <v>A</v>
      </c>
      <c r="S1361" s="53" t="b">
        <f t="shared" si="218"/>
        <v>1</v>
      </c>
      <c r="U1361" s="69" t="str">
        <f t="shared" si="219"/>
        <v>3.3.95.36.07 - ESTAGIÁRIOS</v>
      </c>
    </row>
    <row r="1362" spans="1:21" s="53" customFormat="1" x14ac:dyDescent="0.25">
      <c r="A1362" s="157"/>
      <c r="B1362" s="136" t="s">
        <v>213</v>
      </c>
      <c r="C1362" s="94" t="s">
        <v>213</v>
      </c>
      <c r="D1362" s="94" t="s">
        <v>305</v>
      </c>
      <c r="E1362" s="94" t="s">
        <v>250</v>
      </c>
      <c r="F1362" s="94" t="s">
        <v>222</v>
      </c>
      <c r="G1362" s="350" t="str">
        <f t="shared" si="213"/>
        <v>3.3.95.36.08</v>
      </c>
      <c r="H1362" s="95" t="s">
        <v>161</v>
      </c>
      <c r="I1362" s="207" t="str">
        <f t="shared" si="211"/>
        <v>A</v>
      </c>
      <c r="J1362" s="273">
        <f t="shared" si="220"/>
        <v>5</v>
      </c>
      <c r="K1362" s="474" t="s">
        <v>61</v>
      </c>
      <c r="M1362" s="69" t="str">
        <f t="shared" si="214"/>
        <v>3.3.95.36.08</v>
      </c>
      <c r="N1362" s="69" t="str">
        <f t="shared" si="215"/>
        <v>33953608</v>
      </c>
      <c r="O1362" s="69" t="b">
        <f t="shared" si="216"/>
        <v>1</v>
      </c>
      <c r="P1362" s="186" t="str">
        <f t="shared" si="212"/>
        <v>33953608</v>
      </c>
      <c r="R1362" s="407" t="str">
        <f t="shared" si="217"/>
        <v>A</v>
      </c>
      <c r="S1362" s="53" t="b">
        <f t="shared" si="218"/>
        <v>1</v>
      </c>
      <c r="U1362" s="69" t="str">
        <f t="shared" si="219"/>
        <v>3.3.95.36.08 - RESIDÊNCIA MÉDICA</v>
      </c>
    </row>
    <row r="1363" spans="1:21" s="53" customFormat="1" x14ac:dyDescent="0.25">
      <c r="A1363" s="157"/>
      <c r="B1363" s="136" t="s">
        <v>213</v>
      </c>
      <c r="C1363" s="94" t="s">
        <v>213</v>
      </c>
      <c r="D1363" s="94" t="s">
        <v>305</v>
      </c>
      <c r="E1363" s="94" t="s">
        <v>250</v>
      </c>
      <c r="F1363" s="94" t="s">
        <v>252</v>
      </c>
      <c r="G1363" s="350" t="str">
        <f t="shared" si="213"/>
        <v>3.3.95.36.09</v>
      </c>
      <c r="H1363" s="95" t="s">
        <v>400</v>
      </c>
      <c r="I1363" s="207" t="str">
        <f t="shared" si="211"/>
        <v>A</v>
      </c>
      <c r="J1363" s="273">
        <f t="shared" si="220"/>
        <v>5</v>
      </c>
      <c r="K1363" s="474" t="s">
        <v>61</v>
      </c>
      <c r="M1363" s="69" t="str">
        <f t="shared" si="214"/>
        <v>3.3.95.36.09</v>
      </c>
      <c r="N1363" s="69" t="str">
        <f t="shared" si="215"/>
        <v>33953609</v>
      </c>
      <c r="O1363" s="69" t="b">
        <f t="shared" si="216"/>
        <v>1</v>
      </c>
      <c r="P1363" s="186" t="str">
        <f t="shared" si="212"/>
        <v>33953609</v>
      </c>
      <c r="R1363" s="407" t="str">
        <f t="shared" si="217"/>
        <v>A</v>
      </c>
      <c r="S1363" s="53" t="b">
        <f t="shared" si="218"/>
        <v>1</v>
      </c>
      <c r="U1363" s="69" t="str">
        <f t="shared" si="219"/>
        <v>3.3.95.36.09 - SALÁRIOS DE INTERNOS EM PENITENCIÁRIAS</v>
      </c>
    </row>
    <row r="1364" spans="1:21" s="53" customFormat="1" x14ac:dyDescent="0.25">
      <c r="A1364" s="157"/>
      <c r="B1364" s="136" t="s">
        <v>213</v>
      </c>
      <c r="C1364" s="94" t="s">
        <v>213</v>
      </c>
      <c r="D1364" s="94" t="s">
        <v>305</v>
      </c>
      <c r="E1364" s="94" t="s">
        <v>250</v>
      </c>
      <c r="F1364" s="94" t="s">
        <v>261</v>
      </c>
      <c r="G1364" s="350" t="str">
        <f t="shared" si="213"/>
        <v>3.3.95.36.10</v>
      </c>
      <c r="H1364" s="95" t="s">
        <v>401</v>
      </c>
      <c r="I1364" s="207" t="str">
        <f t="shared" ref="I1364:I1427" si="221">IF(J1364&lt;J1365,"S","A")</f>
        <v>A</v>
      </c>
      <c r="J1364" s="273">
        <f t="shared" si="220"/>
        <v>5</v>
      </c>
      <c r="K1364" s="474" t="s">
        <v>61</v>
      </c>
      <c r="M1364" s="69" t="str">
        <f t="shared" si="214"/>
        <v>3.3.95.36.10</v>
      </c>
      <c r="N1364" s="69" t="str">
        <f t="shared" si="215"/>
        <v>33953610</v>
      </c>
      <c r="O1364" s="69" t="b">
        <f t="shared" si="216"/>
        <v>1</v>
      </c>
      <c r="P1364" s="186" t="str">
        <f t="shared" si="212"/>
        <v>33953610</v>
      </c>
      <c r="R1364" s="407" t="str">
        <f t="shared" si="217"/>
        <v>A</v>
      </c>
      <c r="S1364" s="53" t="b">
        <f t="shared" si="218"/>
        <v>1</v>
      </c>
      <c r="U1364" s="69" t="str">
        <f t="shared" si="219"/>
        <v>3.3.95.36.10 - BOLSA DE INICIAÇÃO AO TRABALHO</v>
      </c>
    </row>
    <row r="1365" spans="1:21" s="53" customFormat="1" x14ac:dyDescent="0.25">
      <c r="A1365" s="157"/>
      <c r="B1365" s="136" t="s">
        <v>213</v>
      </c>
      <c r="C1365" s="94" t="s">
        <v>213</v>
      </c>
      <c r="D1365" s="94" t="s">
        <v>305</v>
      </c>
      <c r="E1365" s="94" t="s">
        <v>250</v>
      </c>
      <c r="F1365" s="94" t="s">
        <v>253</v>
      </c>
      <c r="G1365" s="350" t="str">
        <f t="shared" si="213"/>
        <v>3.3.95.36.11</v>
      </c>
      <c r="H1365" s="95" t="s">
        <v>402</v>
      </c>
      <c r="I1365" s="207" t="str">
        <f t="shared" si="221"/>
        <v>A</v>
      </c>
      <c r="J1365" s="273">
        <f t="shared" si="220"/>
        <v>5</v>
      </c>
      <c r="K1365" s="474" t="s">
        <v>61</v>
      </c>
      <c r="M1365" s="69" t="str">
        <f t="shared" si="214"/>
        <v>3.3.95.36.11</v>
      </c>
      <c r="N1365" s="69" t="str">
        <f t="shared" si="215"/>
        <v>33953611</v>
      </c>
      <c r="O1365" s="69" t="b">
        <f t="shared" si="216"/>
        <v>1</v>
      </c>
      <c r="P1365" s="186" t="str">
        <f t="shared" si="212"/>
        <v>33953611</v>
      </c>
      <c r="R1365" s="407" t="str">
        <f t="shared" si="217"/>
        <v>A</v>
      </c>
      <c r="S1365" s="53" t="b">
        <f t="shared" si="218"/>
        <v>1</v>
      </c>
      <c r="U1365" s="69" t="str">
        <f t="shared" si="219"/>
        <v>3.3.95.36.11 - PRÓ-LABORE A CONSULTORES EVENTUAIS</v>
      </c>
    </row>
    <row r="1366" spans="1:21" s="53" customFormat="1" x14ac:dyDescent="0.25">
      <c r="A1366" s="157"/>
      <c r="B1366" s="136" t="s">
        <v>213</v>
      </c>
      <c r="C1366" s="94" t="s">
        <v>213</v>
      </c>
      <c r="D1366" s="94" t="s">
        <v>305</v>
      </c>
      <c r="E1366" s="94" t="s">
        <v>250</v>
      </c>
      <c r="F1366" s="94" t="s">
        <v>223</v>
      </c>
      <c r="G1366" s="350" t="str">
        <f t="shared" si="213"/>
        <v>3.3.95.36.12</v>
      </c>
      <c r="H1366" s="95" t="s">
        <v>403</v>
      </c>
      <c r="I1366" s="207" t="str">
        <f t="shared" si="221"/>
        <v>A</v>
      </c>
      <c r="J1366" s="273">
        <f t="shared" si="220"/>
        <v>5</v>
      </c>
      <c r="K1366" s="474" t="s">
        <v>61</v>
      </c>
      <c r="M1366" s="69" t="str">
        <f t="shared" si="214"/>
        <v>3.3.95.36.12</v>
      </c>
      <c r="N1366" s="69" t="str">
        <f t="shared" si="215"/>
        <v>33953612</v>
      </c>
      <c r="O1366" s="69" t="b">
        <f t="shared" si="216"/>
        <v>1</v>
      </c>
      <c r="P1366" s="186" t="str">
        <f t="shared" si="212"/>
        <v>33953612</v>
      </c>
      <c r="R1366" s="407" t="str">
        <f t="shared" si="217"/>
        <v>A</v>
      </c>
      <c r="S1366" s="53" t="b">
        <f t="shared" si="218"/>
        <v>1</v>
      </c>
      <c r="U1366" s="69" t="str">
        <f t="shared" si="219"/>
        <v>3.3.95.36.12 - CAPATAZIA, ESTIVA E PESAGEM</v>
      </c>
    </row>
    <row r="1367" spans="1:21" s="53" customFormat="1" x14ac:dyDescent="0.25">
      <c r="A1367" s="157"/>
      <c r="B1367" s="136" t="s">
        <v>213</v>
      </c>
      <c r="C1367" s="94" t="s">
        <v>213</v>
      </c>
      <c r="D1367" s="94" t="s">
        <v>305</v>
      </c>
      <c r="E1367" s="94" t="s">
        <v>250</v>
      </c>
      <c r="F1367" s="94" t="s">
        <v>224</v>
      </c>
      <c r="G1367" s="350" t="str">
        <f t="shared" si="213"/>
        <v>3.3.95.36.13</v>
      </c>
      <c r="H1367" s="95" t="s">
        <v>404</v>
      </c>
      <c r="I1367" s="207" t="str">
        <f t="shared" si="221"/>
        <v>A</v>
      </c>
      <c r="J1367" s="273">
        <f t="shared" si="220"/>
        <v>5</v>
      </c>
      <c r="K1367" s="474" t="s">
        <v>61</v>
      </c>
      <c r="M1367" s="69" t="str">
        <f t="shared" si="214"/>
        <v>3.3.95.36.13</v>
      </c>
      <c r="N1367" s="69" t="str">
        <f t="shared" si="215"/>
        <v>33953613</v>
      </c>
      <c r="O1367" s="69" t="b">
        <f t="shared" si="216"/>
        <v>1</v>
      </c>
      <c r="P1367" s="186" t="str">
        <f t="shared" si="212"/>
        <v>33953613</v>
      </c>
      <c r="R1367" s="407" t="str">
        <f t="shared" si="217"/>
        <v>A</v>
      </c>
      <c r="S1367" s="53" t="b">
        <f t="shared" si="218"/>
        <v>1</v>
      </c>
      <c r="U1367" s="69" t="str">
        <f t="shared" si="219"/>
        <v>3.3.95.36.13 - CONFERÊNCIAS E EXPOSIÇÕES</v>
      </c>
    </row>
    <row r="1368" spans="1:21" s="53" customFormat="1" x14ac:dyDescent="0.25">
      <c r="A1368" s="157"/>
      <c r="B1368" s="136" t="s">
        <v>213</v>
      </c>
      <c r="C1368" s="94" t="s">
        <v>213</v>
      </c>
      <c r="D1368" s="94" t="s">
        <v>305</v>
      </c>
      <c r="E1368" s="94" t="s">
        <v>250</v>
      </c>
      <c r="F1368" s="94" t="s">
        <v>254</v>
      </c>
      <c r="G1368" s="350" t="str">
        <f t="shared" si="213"/>
        <v>3.3.95.36.14</v>
      </c>
      <c r="H1368" s="95" t="s">
        <v>405</v>
      </c>
      <c r="I1368" s="207" t="str">
        <f t="shared" si="221"/>
        <v>A</v>
      </c>
      <c r="J1368" s="273">
        <f t="shared" si="220"/>
        <v>5</v>
      </c>
      <c r="K1368" s="474" t="s">
        <v>61</v>
      </c>
      <c r="M1368" s="69" t="str">
        <f t="shared" si="214"/>
        <v>3.3.95.36.14</v>
      </c>
      <c r="N1368" s="69" t="str">
        <f t="shared" si="215"/>
        <v>33953614</v>
      </c>
      <c r="O1368" s="69" t="b">
        <f t="shared" si="216"/>
        <v>1</v>
      </c>
      <c r="P1368" s="186" t="str">
        <f t="shared" si="212"/>
        <v>33953614</v>
      </c>
      <c r="R1368" s="407" t="str">
        <f t="shared" si="217"/>
        <v>A</v>
      </c>
      <c r="S1368" s="53" t="b">
        <f t="shared" si="218"/>
        <v>1</v>
      </c>
      <c r="U1368" s="69" t="str">
        <f t="shared" si="219"/>
        <v>3.3.95.36.14 - ARMAZENAGEM</v>
      </c>
    </row>
    <row r="1369" spans="1:21" s="53" customFormat="1" x14ac:dyDescent="0.25">
      <c r="A1369" s="157"/>
      <c r="B1369" s="136" t="s">
        <v>213</v>
      </c>
      <c r="C1369" s="94" t="s">
        <v>213</v>
      </c>
      <c r="D1369" s="94" t="s">
        <v>305</v>
      </c>
      <c r="E1369" s="94" t="s">
        <v>250</v>
      </c>
      <c r="F1369" s="94" t="s">
        <v>225</v>
      </c>
      <c r="G1369" s="350" t="str">
        <f t="shared" si="213"/>
        <v>3.3.95.36.15</v>
      </c>
      <c r="H1369" s="95" t="s">
        <v>406</v>
      </c>
      <c r="I1369" s="207" t="str">
        <f t="shared" si="221"/>
        <v>A</v>
      </c>
      <c r="J1369" s="273">
        <f t="shared" si="220"/>
        <v>5</v>
      </c>
      <c r="K1369" s="474" t="s">
        <v>61</v>
      </c>
      <c r="M1369" s="69" t="str">
        <f t="shared" si="214"/>
        <v>3.3.95.36.15</v>
      </c>
      <c r="N1369" s="69" t="str">
        <f t="shared" si="215"/>
        <v>33953615</v>
      </c>
      <c r="O1369" s="69" t="b">
        <f t="shared" si="216"/>
        <v>1</v>
      </c>
      <c r="P1369" s="186" t="str">
        <f t="shared" si="212"/>
        <v>33953615</v>
      </c>
      <c r="R1369" s="407" t="str">
        <f t="shared" si="217"/>
        <v>A</v>
      </c>
      <c r="S1369" s="53" t="b">
        <f t="shared" si="218"/>
        <v>1</v>
      </c>
      <c r="U1369" s="69" t="str">
        <f t="shared" si="219"/>
        <v>3.3.95.36.15 - LOCAÇÃO DE IMÓVEIS</v>
      </c>
    </row>
    <row r="1370" spans="1:21" s="53" customFormat="1" x14ac:dyDescent="0.25">
      <c r="A1370" s="157"/>
      <c r="B1370" s="136" t="s">
        <v>213</v>
      </c>
      <c r="C1370" s="94" t="s">
        <v>213</v>
      </c>
      <c r="D1370" s="94" t="s">
        <v>305</v>
      </c>
      <c r="E1370" s="94" t="s">
        <v>250</v>
      </c>
      <c r="F1370" s="94" t="s">
        <v>255</v>
      </c>
      <c r="G1370" s="350" t="str">
        <f t="shared" si="213"/>
        <v>3.3.95.36.16</v>
      </c>
      <c r="H1370" s="95" t="s">
        <v>407</v>
      </c>
      <c r="I1370" s="207" t="str">
        <f t="shared" si="221"/>
        <v>A</v>
      </c>
      <c r="J1370" s="273">
        <f t="shared" si="220"/>
        <v>5</v>
      </c>
      <c r="K1370" s="474" t="s">
        <v>61</v>
      </c>
      <c r="M1370" s="69" t="str">
        <f t="shared" si="214"/>
        <v>3.3.95.36.16</v>
      </c>
      <c r="N1370" s="69" t="str">
        <f t="shared" si="215"/>
        <v>33953616</v>
      </c>
      <c r="O1370" s="69" t="b">
        <f t="shared" si="216"/>
        <v>1</v>
      </c>
      <c r="P1370" s="186" t="str">
        <f t="shared" si="212"/>
        <v>33953616</v>
      </c>
      <c r="R1370" s="407" t="str">
        <f t="shared" si="217"/>
        <v>A</v>
      </c>
      <c r="S1370" s="53" t="b">
        <f t="shared" si="218"/>
        <v>1</v>
      </c>
      <c r="U1370" s="69" t="str">
        <f t="shared" si="219"/>
        <v>3.3.95.36.16 - LOCAÇÃO DE BENS MÓVEIS E INTANGÍVEIS</v>
      </c>
    </row>
    <row r="1371" spans="1:21" s="53" customFormat="1" x14ac:dyDescent="0.25">
      <c r="A1371" s="157"/>
      <c r="B1371" s="136" t="s">
        <v>213</v>
      </c>
      <c r="C1371" s="94" t="s">
        <v>213</v>
      </c>
      <c r="D1371" s="94" t="s">
        <v>305</v>
      </c>
      <c r="E1371" s="94" t="s">
        <v>250</v>
      </c>
      <c r="F1371" s="94" t="s">
        <v>226</v>
      </c>
      <c r="G1371" s="350" t="str">
        <f t="shared" si="213"/>
        <v>3.3.95.36.18</v>
      </c>
      <c r="H1371" s="95" t="s">
        <v>408</v>
      </c>
      <c r="I1371" s="207" t="str">
        <f t="shared" si="221"/>
        <v>A</v>
      </c>
      <c r="J1371" s="273">
        <f t="shared" si="220"/>
        <v>5</v>
      </c>
      <c r="K1371" s="474" t="s">
        <v>61</v>
      </c>
      <c r="M1371" s="69" t="str">
        <f t="shared" si="214"/>
        <v>3.3.95.36.18</v>
      </c>
      <c r="N1371" s="69" t="str">
        <f t="shared" si="215"/>
        <v>33953618</v>
      </c>
      <c r="O1371" s="69" t="b">
        <f t="shared" si="216"/>
        <v>1</v>
      </c>
      <c r="P1371" s="186" t="str">
        <f t="shared" si="212"/>
        <v>33953618</v>
      </c>
      <c r="R1371" s="407" t="str">
        <f t="shared" si="217"/>
        <v>A</v>
      </c>
      <c r="S1371" s="53" t="b">
        <f t="shared" si="218"/>
        <v>1</v>
      </c>
      <c r="U1371" s="69" t="str">
        <f t="shared" si="219"/>
        <v>3.3.95.36.18 - MANUTENÇÃO E CONSERVAÇÃO DE EQUIPAMENTOS</v>
      </c>
    </row>
    <row r="1372" spans="1:21" s="53" customFormat="1" x14ac:dyDescent="0.25">
      <c r="A1372" s="157"/>
      <c r="B1372" s="136" t="s">
        <v>213</v>
      </c>
      <c r="C1372" s="94" t="s">
        <v>213</v>
      </c>
      <c r="D1372" s="94" t="s">
        <v>305</v>
      </c>
      <c r="E1372" s="94" t="s">
        <v>250</v>
      </c>
      <c r="F1372" s="94" t="s">
        <v>256</v>
      </c>
      <c r="G1372" s="350" t="str">
        <f t="shared" si="213"/>
        <v>3.3.95.36.20</v>
      </c>
      <c r="H1372" s="95" t="s">
        <v>409</v>
      </c>
      <c r="I1372" s="207" t="str">
        <f t="shared" si="221"/>
        <v>A</v>
      </c>
      <c r="J1372" s="273">
        <f t="shared" si="220"/>
        <v>5</v>
      </c>
      <c r="K1372" s="474" t="s">
        <v>61</v>
      </c>
      <c r="M1372" s="69" t="str">
        <f t="shared" si="214"/>
        <v>3.3.95.36.20</v>
      </c>
      <c r="N1372" s="69" t="str">
        <f t="shared" si="215"/>
        <v>33953620</v>
      </c>
      <c r="O1372" s="69" t="b">
        <f t="shared" si="216"/>
        <v>1</v>
      </c>
      <c r="P1372" s="186" t="str">
        <f t="shared" si="212"/>
        <v>33953620</v>
      </c>
      <c r="R1372" s="407" t="str">
        <f t="shared" si="217"/>
        <v>A</v>
      </c>
      <c r="S1372" s="53" t="b">
        <f t="shared" si="218"/>
        <v>1</v>
      </c>
      <c r="U1372" s="69" t="str">
        <f t="shared" si="219"/>
        <v>3.3.95.36.20 - MANUTENÇÃO E CONSERVAÇÃO DE VEÍCULOS</v>
      </c>
    </row>
    <row r="1373" spans="1:21" s="53" customFormat="1" x14ac:dyDescent="0.25">
      <c r="A1373" s="157"/>
      <c r="B1373" s="136" t="s">
        <v>213</v>
      </c>
      <c r="C1373" s="94" t="s">
        <v>213</v>
      </c>
      <c r="D1373" s="94" t="s">
        <v>305</v>
      </c>
      <c r="E1373" s="94" t="s">
        <v>250</v>
      </c>
      <c r="F1373" s="94" t="s">
        <v>257</v>
      </c>
      <c r="G1373" s="350" t="str">
        <f t="shared" si="213"/>
        <v>3.3.95.36.21</v>
      </c>
      <c r="H1373" s="95" t="s">
        <v>410</v>
      </c>
      <c r="I1373" s="207" t="str">
        <f t="shared" si="221"/>
        <v>A</v>
      </c>
      <c r="J1373" s="273">
        <f t="shared" si="220"/>
        <v>5</v>
      </c>
      <c r="K1373" s="474" t="s">
        <v>61</v>
      </c>
      <c r="M1373" s="69" t="str">
        <f t="shared" si="214"/>
        <v>3.3.95.36.21</v>
      </c>
      <c r="N1373" s="69" t="str">
        <f t="shared" si="215"/>
        <v>33953621</v>
      </c>
      <c r="O1373" s="69" t="b">
        <f t="shared" si="216"/>
        <v>1</v>
      </c>
      <c r="P1373" s="186" t="str">
        <f t="shared" si="212"/>
        <v>33953621</v>
      </c>
      <c r="R1373" s="407" t="str">
        <f t="shared" si="217"/>
        <v>A</v>
      </c>
      <c r="S1373" s="53" t="b">
        <f t="shared" si="218"/>
        <v>1</v>
      </c>
      <c r="U1373" s="69" t="str">
        <f t="shared" si="219"/>
        <v>3.3.95.36.21 - MANUTENÇÃO E CONSERVAÇÃO DE BENS MÓVEIS DE OUTRAS NATUREZAS</v>
      </c>
    </row>
    <row r="1374" spans="1:21" s="53" customFormat="1" x14ac:dyDescent="0.25">
      <c r="A1374" s="157"/>
      <c r="B1374" s="136" t="s">
        <v>213</v>
      </c>
      <c r="C1374" s="94" t="s">
        <v>213</v>
      </c>
      <c r="D1374" s="94" t="s">
        <v>305</v>
      </c>
      <c r="E1374" s="94" t="s">
        <v>250</v>
      </c>
      <c r="F1374" s="94" t="s">
        <v>258</v>
      </c>
      <c r="G1374" s="350" t="str">
        <f t="shared" si="213"/>
        <v>3.3.95.36.22</v>
      </c>
      <c r="H1374" s="95" t="s">
        <v>411</v>
      </c>
      <c r="I1374" s="207" t="str">
        <f t="shared" si="221"/>
        <v>A</v>
      </c>
      <c r="J1374" s="273">
        <f t="shared" si="220"/>
        <v>5</v>
      </c>
      <c r="K1374" s="474" t="s">
        <v>61</v>
      </c>
      <c r="M1374" s="69" t="str">
        <f t="shared" si="214"/>
        <v>3.3.95.36.22</v>
      </c>
      <c r="N1374" s="69" t="str">
        <f t="shared" si="215"/>
        <v>33953622</v>
      </c>
      <c r="O1374" s="69" t="b">
        <f t="shared" si="216"/>
        <v>1</v>
      </c>
      <c r="P1374" s="186" t="str">
        <f t="shared" si="212"/>
        <v>33953622</v>
      </c>
      <c r="R1374" s="407" t="str">
        <f t="shared" si="217"/>
        <v>A</v>
      </c>
      <c r="S1374" s="53" t="b">
        <f t="shared" si="218"/>
        <v>1</v>
      </c>
      <c r="U1374" s="69" t="str">
        <f t="shared" si="219"/>
        <v>3.3.95.36.22 - MANUTENÇÃO E CONSERVAÇÃO DE BENS IMÓVEIS</v>
      </c>
    </row>
    <row r="1375" spans="1:21" s="53" customFormat="1" x14ac:dyDescent="0.25">
      <c r="A1375" s="157"/>
      <c r="B1375" s="136" t="s">
        <v>213</v>
      </c>
      <c r="C1375" s="94" t="s">
        <v>213</v>
      </c>
      <c r="D1375" s="94" t="s">
        <v>305</v>
      </c>
      <c r="E1375" s="94" t="s">
        <v>250</v>
      </c>
      <c r="F1375" s="94" t="s">
        <v>259</v>
      </c>
      <c r="G1375" s="350" t="str">
        <f t="shared" si="213"/>
        <v>3.3.95.36.23</v>
      </c>
      <c r="H1375" s="95" t="s">
        <v>412</v>
      </c>
      <c r="I1375" s="207" t="str">
        <f t="shared" si="221"/>
        <v>A</v>
      </c>
      <c r="J1375" s="273">
        <f t="shared" si="220"/>
        <v>5</v>
      </c>
      <c r="K1375" s="474" t="s">
        <v>61</v>
      </c>
      <c r="M1375" s="69" t="str">
        <f t="shared" si="214"/>
        <v>3.3.95.36.23</v>
      </c>
      <c r="N1375" s="69" t="str">
        <f t="shared" si="215"/>
        <v>33953623</v>
      </c>
      <c r="O1375" s="69" t="b">
        <f t="shared" si="216"/>
        <v>1</v>
      </c>
      <c r="P1375" s="186" t="str">
        <f t="shared" si="212"/>
        <v>33953623</v>
      </c>
      <c r="R1375" s="407" t="str">
        <f t="shared" si="217"/>
        <v>A</v>
      </c>
      <c r="S1375" s="53" t="b">
        <f t="shared" si="218"/>
        <v>1</v>
      </c>
      <c r="U1375" s="69" t="str">
        <f t="shared" si="219"/>
        <v>3.3.95.36.23 - FORNECIMENTO DE ALIMENTAÇÃO</v>
      </c>
    </row>
    <row r="1376" spans="1:21" s="53" customFormat="1" x14ac:dyDescent="0.25">
      <c r="A1376" s="157"/>
      <c r="B1376" s="136" t="s">
        <v>213</v>
      </c>
      <c r="C1376" s="94" t="s">
        <v>213</v>
      </c>
      <c r="D1376" s="94" t="s">
        <v>305</v>
      </c>
      <c r="E1376" s="94" t="s">
        <v>250</v>
      </c>
      <c r="F1376" s="94" t="s">
        <v>229</v>
      </c>
      <c r="G1376" s="350" t="str">
        <f t="shared" si="213"/>
        <v>3.3.95.36.24</v>
      </c>
      <c r="H1376" s="95" t="s">
        <v>413</v>
      </c>
      <c r="I1376" s="207" t="str">
        <f t="shared" si="221"/>
        <v>A</v>
      </c>
      <c r="J1376" s="273">
        <f t="shared" si="220"/>
        <v>5</v>
      </c>
      <c r="K1376" s="474" t="s">
        <v>61</v>
      </c>
      <c r="M1376" s="69" t="str">
        <f t="shared" si="214"/>
        <v>3.3.95.36.24</v>
      </c>
      <c r="N1376" s="69" t="str">
        <f t="shared" si="215"/>
        <v>33953624</v>
      </c>
      <c r="O1376" s="69" t="b">
        <f t="shared" si="216"/>
        <v>1</v>
      </c>
      <c r="P1376" s="186" t="str">
        <f t="shared" si="212"/>
        <v>33953624</v>
      </c>
      <c r="R1376" s="407" t="str">
        <f t="shared" si="217"/>
        <v>A</v>
      </c>
      <c r="S1376" s="53" t="b">
        <f t="shared" si="218"/>
        <v>1</v>
      </c>
      <c r="U1376" s="69" t="str">
        <f t="shared" si="219"/>
        <v>3.3.95.36.24 - SERVIÇOS DE CARÁTER SECRETO OU RESERVADO</v>
      </c>
    </row>
    <row r="1377" spans="1:21" s="53" customFormat="1" x14ac:dyDescent="0.25">
      <c r="A1377" s="157"/>
      <c r="B1377" s="136" t="s">
        <v>213</v>
      </c>
      <c r="C1377" s="94" t="s">
        <v>213</v>
      </c>
      <c r="D1377" s="94" t="s">
        <v>305</v>
      </c>
      <c r="E1377" s="94" t="s">
        <v>250</v>
      </c>
      <c r="F1377" s="94" t="s">
        <v>238</v>
      </c>
      <c r="G1377" s="350" t="str">
        <f t="shared" si="213"/>
        <v>3.3.95.36.25</v>
      </c>
      <c r="H1377" s="95" t="s">
        <v>414</v>
      </c>
      <c r="I1377" s="207" t="str">
        <f t="shared" si="221"/>
        <v>A</v>
      </c>
      <c r="J1377" s="273">
        <f t="shared" si="220"/>
        <v>5</v>
      </c>
      <c r="K1377" s="474" t="s">
        <v>61</v>
      </c>
      <c r="M1377" s="69" t="str">
        <f t="shared" si="214"/>
        <v>3.3.95.36.25</v>
      </c>
      <c r="N1377" s="69" t="str">
        <f t="shared" si="215"/>
        <v>33953625</v>
      </c>
      <c r="O1377" s="69" t="b">
        <f t="shared" si="216"/>
        <v>1</v>
      </c>
      <c r="P1377" s="186" t="str">
        <f t="shared" si="212"/>
        <v>33953625</v>
      </c>
      <c r="R1377" s="407" t="str">
        <f t="shared" si="217"/>
        <v>A</v>
      </c>
      <c r="S1377" s="53" t="b">
        <f t="shared" si="218"/>
        <v>1</v>
      </c>
      <c r="U1377" s="69" t="str">
        <f t="shared" si="219"/>
        <v>3.3.95.36.25 - SERVIÇOS DE LIMPEZA E CONSERVAÇÃO</v>
      </c>
    </row>
    <row r="1378" spans="1:21" s="53" customFormat="1" x14ac:dyDescent="0.25">
      <c r="A1378" s="157"/>
      <c r="B1378" s="136" t="s">
        <v>213</v>
      </c>
      <c r="C1378" s="94" t="s">
        <v>213</v>
      </c>
      <c r="D1378" s="94" t="s">
        <v>305</v>
      </c>
      <c r="E1378" s="94" t="s">
        <v>250</v>
      </c>
      <c r="F1378" s="94" t="s">
        <v>236</v>
      </c>
      <c r="G1378" s="350" t="str">
        <f t="shared" si="213"/>
        <v>3.3.95.36.26</v>
      </c>
      <c r="H1378" s="95" t="s">
        <v>415</v>
      </c>
      <c r="I1378" s="207" t="str">
        <f t="shared" si="221"/>
        <v>A</v>
      </c>
      <c r="J1378" s="273">
        <f t="shared" si="220"/>
        <v>5</v>
      </c>
      <c r="K1378" s="474" t="s">
        <v>61</v>
      </c>
      <c r="M1378" s="69" t="str">
        <f t="shared" si="214"/>
        <v>3.3.95.36.26</v>
      </c>
      <c r="N1378" s="69" t="str">
        <f t="shared" si="215"/>
        <v>33953626</v>
      </c>
      <c r="O1378" s="69" t="b">
        <f t="shared" si="216"/>
        <v>1</v>
      </c>
      <c r="P1378" s="186" t="str">
        <f t="shared" si="212"/>
        <v>33953626</v>
      </c>
      <c r="R1378" s="407" t="str">
        <f t="shared" si="217"/>
        <v>A</v>
      </c>
      <c r="S1378" s="53" t="b">
        <f t="shared" si="218"/>
        <v>1</v>
      </c>
      <c r="U1378" s="69" t="str">
        <f t="shared" si="219"/>
        <v>3.3.95.36.26 - SERVIÇOS DOMÉSTICOS</v>
      </c>
    </row>
    <row r="1379" spans="1:21" s="53" customFormat="1" x14ac:dyDescent="0.25">
      <c r="A1379" s="157"/>
      <c r="B1379" s="136" t="s">
        <v>213</v>
      </c>
      <c r="C1379" s="94" t="s">
        <v>213</v>
      </c>
      <c r="D1379" s="94" t="s">
        <v>305</v>
      </c>
      <c r="E1379" s="94" t="s">
        <v>250</v>
      </c>
      <c r="F1379" s="94" t="s">
        <v>230</v>
      </c>
      <c r="G1379" s="350" t="str">
        <f t="shared" si="213"/>
        <v>3.3.95.36.27</v>
      </c>
      <c r="H1379" s="95" t="s">
        <v>166</v>
      </c>
      <c r="I1379" s="207" t="str">
        <f t="shared" si="221"/>
        <v>A</v>
      </c>
      <c r="J1379" s="273">
        <f t="shared" si="220"/>
        <v>5</v>
      </c>
      <c r="K1379" s="474" t="s">
        <v>61</v>
      </c>
      <c r="M1379" s="69" t="str">
        <f t="shared" si="214"/>
        <v>3.3.95.36.27</v>
      </c>
      <c r="N1379" s="69" t="str">
        <f t="shared" si="215"/>
        <v>33953627</v>
      </c>
      <c r="O1379" s="69" t="b">
        <f t="shared" si="216"/>
        <v>1</v>
      </c>
      <c r="P1379" s="186" t="str">
        <f t="shared" si="212"/>
        <v>33953627</v>
      </c>
      <c r="R1379" s="407" t="str">
        <f t="shared" si="217"/>
        <v>A</v>
      </c>
      <c r="S1379" s="53" t="b">
        <f t="shared" si="218"/>
        <v>1</v>
      </c>
      <c r="U1379" s="69" t="str">
        <f t="shared" si="219"/>
        <v>3.3.95.36.27 - SERVIÇOS DE COMUNICAÇÃO EM GERAL</v>
      </c>
    </row>
    <row r="1380" spans="1:21" s="53" customFormat="1" x14ac:dyDescent="0.25">
      <c r="A1380" s="157"/>
      <c r="B1380" s="136" t="s">
        <v>213</v>
      </c>
      <c r="C1380" s="94" t="s">
        <v>213</v>
      </c>
      <c r="D1380" s="94" t="s">
        <v>305</v>
      </c>
      <c r="E1380" s="94" t="s">
        <v>250</v>
      </c>
      <c r="F1380" s="94" t="s">
        <v>260</v>
      </c>
      <c r="G1380" s="350" t="str">
        <f t="shared" si="213"/>
        <v>3.3.95.36.28</v>
      </c>
      <c r="H1380" s="95" t="s">
        <v>416</v>
      </c>
      <c r="I1380" s="207" t="str">
        <f t="shared" si="221"/>
        <v>A</v>
      </c>
      <c r="J1380" s="273">
        <f t="shared" si="220"/>
        <v>5</v>
      </c>
      <c r="K1380" s="474" t="s">
        <v>61</v>
      </c>
      <c r="M1380" s="69" t="str">
        <f t="shared" si="214"/>
        <v>3.3.95.36.28</v>
      </c>
      <c r="N1380" s="69" t="str">
        <f t="shared" si="215"/>
        <v>33953628</v>
      </c>
      <c r="O1380" s="69" t="b">
        <f t="shared" si="216"/>
        <v>1</v>
      </c>
      <c r="P1380" s="186" t="str">
        <f t="shared" si="212"/>
        <v>33953628</v>
      </c>
      <c r="R1380" s="407" t="str">
        <f t="shared" si="217"/>
        <v>A</v>
      </c>
      <c r="S1380" s="53" t="b">
        <f t="shared" si="218"/>
        <v>1</v>
      </c>
      <c r="U1380" s="69" t="str">
        <f t="shared" si="219"/>
        <v>3.3.95.36.28 - SERVIÇO DE SELEÇÃO E TREINAMENTO</v>
      </c>
    </row>
    <row r="1381" spans="1:21" s="53" customFormat="1" x14ac:dyDescent="0.25">
      <c r="A1381" s="157"/>
      <c r="B1381" s="136" t="s">
        <v>213</v>
      </c>
      <c r="C1381" s="94" t="s">
        <v>213</v>
      </c>
      <c r="D1381" s="94" t="s">
        <v>305</v>
      </c>
      <c r="E1381" s="94" t="s">
        <v>250</v>
      </c>
      <c r="F1381" s="94" t="s">
        <v>215</v>
      </c>
      <c r="G1381" s="350" t="str">
        <f t="shared" si="213"/>
        <v>3.3.95.36.30</v>
      </c>
      <c r="H1381" s="95" t="s">
        <v>689</v>
      </c>
      <c r="I1381" s="207" t="str">
        <f t="shared" si="221"/>
        <v>A</v>
      </c>
      <c r="J1381" s="273">
        <f t="shared" si="220"/>
        <v>5</v>
      </c>
      <c r="K1381" s="474" t="s">
        <v>61</v>
      </c>
      <c r="M1381" s="69" t="str">
        <f t="shared" si="214"/>
        <v>3.3.95.36.30</v>
      </c>
      <c r="N1381" s="69" t="str">
        <f t="shared" si="215"/>
        <v>33953630</v>
      </c>
      <c r="O1381" s="69" t="b">
        <f t="shared" si="216"/>
        <v>1</v>
      </c>
      <c r="P1381" s="186" t="str">
        <f t="shared" si="212"/>
        <v>33953630</v>
      </c>
      <c r="R1381" s="407" t="str">
        <f t="shared" si="217"/>
        <v>A</v>
      </c>
      <c r="S1381" s="53" t="b">
        <f t="shared" si="218"/>
        <v>1</v>
      </c>
      <c r="U1381" s="69" t="str">
        <f t="shared" si="219"/>
        <v>3.3.95.36.30 - SERVIÇOS MEDICOS E ODONTOLÓGICOS</v>
      </c>
    </row>
    <row r="1382" spans="1:21" s="53" customFormat="1" x14ac:dyDescent="0.25">
      <c r="A1382" s="157"/>
      <c r="B1382" s="136" t="s">
        <v>213</v>
      </c>
      <c r="C1382" s="94" t="s">
        <v>213</v>
      </c>
      <c r="D1382" s="94" t="s">
        <v>305</v>
      </c>
      <c r="E1382" s="94" t="s">
        <v>250</v>
      </c>
      <c r="F1382" s="94" t="s">
        <v>228</v>
      </c>
      <c r="G1382" s="350" t="str">
        <f t="shared" si="213"/>
        <v>3.3.95.36.31</v>
      </c>
      <c r="H1382" s="95" t="s">
        <v>417</v>
      </c>
      <c r="I1382" s="207" t="str">
        <f t="shared" si="221"/>
        <v>A</v>
      </c>
      <c r="J1382" s="273">
        <f t="shared" si="220"/>
        <v>5</v>
      </c>
      <c r="K1382" s="474" t="s">
        <v>61</v>
      </c>
      <c r="M1382" s="69" t="str">
        <f t="shared" si="214"/>
        <v>3.3.95.36.31</v>
      </c>
      <c r="N1382" s="69" t="str">
        <f t="shared" si="215"/>
        <v>33953631</v>
      </c>
      <c r="O1382" s="69" t="b">
        <f t="shared" si="216"/>
        <v>1</v>
      </c>
      <c r="P1382" s="186" t="str">
        <f t="shared" si="212"/>
        <v>33953631</v>
      </c>
      <c r="R1382" s="407" t="str">
        <f t="shared" si="217"/>
        <v>A</v>
      </c>
      <c r="S1382" s="53" t="b">
        <f t="shared" si="218"/>
        <v>1</v>
      </c>
      <c r="U1382" s="69" t="str">
        <f t="shared" si="219"/>
        <v>3.3.95.36.31 - SERVIÇOS DE REABILITAÇÃO PROFISSIONAL</v>
      </c>
    </row>
    <row r="1383" spans="1:21" s="53" customFormat="1" x14ac:dyDescent="0.25">
      <c r="A1383" s="157"/>
      <c r="B1383" s="136" t="s">
        <v>213</v>
      </c>
      <c r="C1383" s="94" t="s">
        <v>213</v>
      </c>
      <c r="D1383" s="94" t="s">
        <v>305</v>
      </c>
      <c r="E1383" s="94" t="s">
        <v>250</v>
      </c>
      <c r="F1383" s="94" t="s">
        <v>233</v>
      </c>
      <c r="G1383" s="350" t="str">
        <f t="shared" si="213"/>
        <v>3.3.95.36.32</v>
      </c>
      <c r="H1383" s="95" t="s">
        <v>690</v>
      </c>
      <c r="I1383" s="207" t="str">
        <f t="shared" si="221"/>
        <v>A</v>
      </c>
      <c r="J1383" s="273">
        <f t="shared" si="220"/>
        <v>5</v>
      </c>
      <c r="K1383" s="474" t="s">
        <v>61</v>
      </c>
      <c r="M1383" s="69" t="str">
        <f t="shared" si="214"/>
        <v>3.3.95.36.32</v>
      </c>
      <c r="N1383" s="69" t="str">
        <f t="shared" si="215"/>
        <v>33953632</v>
      </c>
      <c r="O1383" s="69" t="b">
        <f t="shared" si="216"/>
        <v>1</v>
      </c>
      <c r="P1383" s="186" t="str">
        <f t="shared" si="212"/>
        <v>33953632</v>
      </c>
      <c r="R1383" s="407" t="str">
        <f t="shared" si="217"/>
        <v>A</v>
      </c>
      <c r="S1383" s="53" t="b">
        <f t="shared" si="218"/>
        <v>1</v>
      </c>
      <c r="U1383" s="69" t="str">
        <f t="shared" si="219"/>
        <v>3.3.95.36.32 - SERVIÇOS DE ASSISTENCIA SOCIAL</v>
      </c>
    </row>
    <row r="1384" spans="1:21" s="53" customFormat="1" x14ac:dyDescent="0.25">
      <c r="A1384" s="157"/>
      <c r="B1384" s="136" t="s">
        <v>213</v>
      </c>
      <c r="C1384" s="94" t="s">
        <v>213</v>
      </c>
      <c r="D1384" s="94" t="s">
        <v>305</v>
      </c>
      <c r="E1384" s="94" t="s">
        <v>250</v>
      </c>
      <c r="F1384" s="94" t="s">
        <v>234</v>
      </c>
      <c r="G1384" s="350" t="str">
        <f t="shared" si="213"/>
        <v>3.3.95.36.34</v>
      </c>
      <c r="H1384" s="95" t="s">
        <v>691</v>
      </c>
      <c r="I1384" s="207" t="str">
        <f t="shared" si="221"/>
        <v>A</v>
      </c>
      <c r="J1384" s="273">
        <f t="shared" si="220"/>
        <v>5</v>
      </c>
      <c r="K1384" s="474" t="s">
        <v>61</v>
      </c>
      <c r="M1384" s="69" t="str">
        <f t="shared" si="214"/>
        <v>3.3.95.36.34</v>
      </c>
      <c r="N1384" s="69" t="str">
        <f t="shared" si="215"/>
        <v>33953634</v>
      </c>
      <c r="O1384" s="69" t="b">
        <f t="shared" si="216"/>
        <v>1</v>
      </c>
      <c r="P1384" s="186" t="str">
        <f t="shared" si="212"/>
        <v>33953634</v>
      </c>
      <c r="R1384" s="407" t="str">
        <f t="shared" si="217"/>
        <v>A</v>
      </c>
      <c r="S1384" s="53" t="b">
        <f t="shared" si="218"/>
        <v>1</v>
      </c>
      <c r="U1384" s="69" t="str">
        <f t="shared" si="219"/>
        <v>3.3.95.36.34 - SERVIÇOS DE PERICIAS MEDICAS POR BENEFÍCIOS</v>
      </c>
    </row>
    <row r="1385" spans="1:21" s="53" customFormat="1" x14ac:dyDescent="0.25">
      <c r="A1385" s="157"/>
      <c r="B1385" s="136" t="s">
        <v>213</v>
      </c>
      <c r="C1385" s="94" t="s">
        <v>213</v>
      </c>
      <c r="D1385" s="94" t="s">
        <v>305</v>
      </c>
      <c r="E1385" s="94" t="s">
        <v>250</v>
      </c>
      <c r="F1385" s="94">
        <v>35</v>
      </c>
      <c r="G1385" s="350" t="str">
        <f t="shared" si="213"/>
        <v>3.3.95.36.35</v>
      </c>
      <c r="H1385" s="95" t="s">
        <v>418</v>
      </c>
      <c r="I1385" s="207" t="str">
        <f t="shared" si="221"/>
        <v>A</v>
      </c>
      <c r="J1385" s="273">
        <f t="shared" si="220"/>
        <v>5</v>
      </c>
      <c r="K1385" s="474" t="s">
        <v>61</v>
      </c>
      <c r="M1385" s="69" t="str">
        <f t="shared" si="214"/>
        <v>3.3.95.36.35</v>
      </c>
      <c r="N1385" s="69" t="str">
        <f t="shared" si="215"/>
        <v>33953635</v>
      </c>
      <c r="O1385" s="69" t="b">
        <f t="shared" si="216"/>
        <v>1</v>
      </c>
      <c r="P1385" s="186" t="str">
        <f t="shared" si="212"/>
        <v>33953635</v>
      </c>
      <c r="R1385" s="407" t="str">
        <f t="shared" si="217"/>
        <v>A</v>
      </c>
      <c r="S1385" s="53" t="b">
        <f t="shared" si="218"/>
        <v>1</v>
      </c>
      <c r="U1385" s="69" t="str">
        <f t="shared" si="219"/>
        <v>3.3.95.36.35 - SERVIÇO DE APOIO ADMINISTRATIVO, TÉCNICO E OPERACIONAL</v>
      </c>
    </row>
    <row r="1386" spans="1:21" s="53" customFormat="1" x14ac:dyDescent="0.25">
      <c r="A1386" s="157"/>
      <c r="B1386" s="136" t="s">
        <v>213</v>
      </c>
      <c r="C1386" s="94" t="s">
        <v>213</v>
      </c>
      <c r="D1386" s="94" t="s">
        <v>305</v>
      </c>
      <c r="E1386" s="94" t="s">
        <v>250</v>
      </c>
      <c r="F1386" s="94">
        <v>36</v>
      </c>
      <c r="G1386" s="350" t="str">
        <f t="shared" si="213"/>
        <v>3.3.95.36.36</v>
      </c>
      <c r="H1386" s="95" t="s">
        <v>419</v>
      </c>
      <c r="I1386" s="207" t="str">
        <f t="shared" si="221"/>
        <v>A</v>
      </c>
      <c r="J1386" s="273">
        <f t="shared" si="220"/>
        <v>5</v>
      </c>
      <c r="K1386" s="474" t="s">
        <v>61</v>
      </c>
      <c r="M1386" s="69" t="str">
        <f t="shared" si="214"/>
        <v>3.3.95.36.36</v>
      </c>
      <c r="N1386" s="69" t="str">
        <f t="shared" si="215"/>
        <v>33953636</v>
      </c>
      <c r="O1386" s="69" t="b">
        <f t="shared" si="216"/>
        <v>1</v>
      </c>
      <c r="P1386" s="186" t="str">
        <f t="shared" si="212"/>
        <v>33953636</v>
      </c>
      <c r="R1386" s="407" t="str">
        <f t="shared" si="217"/>
        <v>A</v>
      </c>
      <c r="S1386" s="53" t="b">
        <f t="shared" si="218"/>
        <v>1</v>
      </c>
      <c r="U1386" s="69" t="str">
        <f t="shared" si="219"/>
        <v>3.3.95.36.36 - SERVIÇO DE CONSERVAÇÃO E REBENEFICIAMENTO DE MERCADORIAS</v>
      </c>
    </row>
    <row r="1387" spans="1:21" s="53" customFormat="1" x14ac:dyDescent="0.25">
      <c r="A1387" s="157"/>
      <c r="B1387" s="136" t="s">
        <v>213</v>
      </c>
      <c r="C1387" s="94" t="s">
        <v>213</v>
      </c>
      <c r="D1387" s="94" t="s">
        <v>305</v>
      </c>
      <c r="E1387" s="94" t="s">
        <v>250</v>
      </c>
      <c r="F1387" s="94">
        <v>37</v>
      </c>
      <c r="G1387" s="350" t="str">
        <f t="shared" si="213"/>
        <v>3.3.95.36.37</v>
      </c>
      <c r="H1387" s="95" t="s">
        <v>420</v>
      </c>
      <c r="I1387" s="207" t="str">
        <f t="shared" si="221"/>
        <v>A</v>
      </c>
      <c r="J1387" s="273">
        <f t="shared" si="220"/>
        <v>5</v>
      </c>
      <c r="K1387" s="474" t="s">
        <v>61</v>
      </c>
      <c r="M1387" s="69" t="str">
        <f t="shared" si="214"/>
        <v>3.3.95.36.37</v>
      </c>
      <c r="N1387" s="69" t="str">
        <f t="shared" si="215"/>
        <v>33953637</v>
      </c>
      <c r="O1387" s="69" t="b">
        <f t="shared" si="216"/>
        <v>1</v>
      </c>
      <c r="P1387" s="186" t="str">
        <f t="shared" si="212"/>
        <v>33953637</v>
      </c>
      <c r="R1387" s="407" t="str">
        <f t="shared" si="217"/>
        <v>A</v>
      </c>
      <c r="S1387" s="53" t="b">
        <f t="shared" si="218"/>
        <v>1</v>
      </c>
      <c r="U1387" s="69" t="str">
        <f t="shared" si="219"/>
        <v>3.3.95.36.37 - CONFECÇÃO DE MATERIAL DE ACONDICIONAMENTO E EMBALAGEM</v>
      </c>
    </row>
    <row r="1388" spans="1:21" s="53" customFormat="1" x14ac:dyDescent="0.25">
      <c r="A1388" s="157"/>
      <c r="B1388" s="136" t="s">
        <v>213</v>
      </c>
      <c r="C1388" s="94" t="s">
        <v>213</v>
      </c>
      <c r="D1388" s="94" t="s">
        <v>305</v>
      </c>
      <c r="E1388" s="94" t="s">
        <v>250</v>
      </c>
      <c r="F1388" s="94">
        <v>38</v>
      </c>
      <c r="G1388" s="350" t="str">
        <f t="shared" si="213"/>
        <v>3.3.95.36.38</v>
      </c>
      <c r="H1388" s="95" t="s">
        <v>421</v>
      </c>
      <c r="I1388" s="207" t="str">
        <f t="shared" si="221"/>
        <v>A</v>
      </c>
      <c r="J1388" s="273">
        <f t="shared" si="220"/>
        <v>5</v>
      </c>
      <c r="K1388" s="474" t="s">
        <v>61</v>
      </c>
      <c r="M1388" s="69" t="str">
        <f t="shared" si="214"/>
        <v>3.3.95.36.38</v>
      </c>
      <c r="N1388" s="69" t="str">
        <f t="shared" si="215"/>
        <v>33953638</v>
      </c>
      <c r="O1388" s="69" t="b">
        <f t="shared" si="216"/>
        <v>1</v>
      </c>
      <c r="P1388" s="186" t="str">
        <f t="shared" si="212"/>
        <v>33953638</v>
      </c>
      <c r="R1388" s="407" t="str">
        <f t="shared" si="217"/>
        <v>A</v>
      </c>
      <c r="S1388" s="53" t="b">
        <f t="shared" si="218"/>
        <v>1</v>
      </c>
      <c r="U1388" s="69" t="str">
        <f t="shared" si="219"/>
        <v>3.3.95.36.38 - CONFECÇÃO DE UNIFORMES, BANDEIRAS E FLÂMULAS</v>
      </c>
    </row>
    <row r="1389" spans="1:21" s="53" customFormat="1" x14ac:dyDescent="0.25">
      <c r="A1389" s="157"/>
      <c r="B1389" s="136" t="s">
        <v>213</v>
      </c>
      <c r="C1389" s="94" t="s">
        <v>213</v>
      </c>
      <c r="D1389" s="94" t="s">
        <v>305</v>
      </c>
      <c r="E1389" s="94" t="s">
        <v>250</v>
      </c>
      <c r="F1389" s="94">
        <v>39</v>
      </c>
      <c r="G1389" s="350" t="str">
        <f t="shared" si="213"/>
        <v>3.3.95.36.39</v>
      </c>
      <c r="H1389" s="95" t="s">
        <v>422</v>
      </c>
      <c r="I1389" s="207" t="str">
        <f t="shared" si="221"/>
        <v>A</v>
      </c>
      <c r="J1389" s="273">
        <f t="shared" si="220"/>
        <v>5</v>
      </c>
      <c r="K1389" s="474" t="s">
        <v>61</v>
      </c>
      <c r="M1389" s="69" t="str">
        <f t="shared" si="214"/>
        <v>3.3.95.36.39</v>
      </c>
      <c r="N1389" s="69" t="str">
        <f t="shared" si="215"/>
        <v>33953639</v>
      </c>
      <c r="O1389" s="69" t="b">
        <f t="shared" si="216"/>
        <v>1</v>
      </c>
      <c r="P1389" s="186" t="str">
        <f t="shared" si="212"/>
        <v>33953639</v>
      </c>
      <c r="R1389" s="407" t="str">
        <f t="shared" si="217"/>
        <v>A</v>
      </c>
      <c r="S1389" s="53" t="b">
        <f t="shared" si="218"/>
        <v>1</v>
      </c>
      <c r="U1389" s="69" t="str">
        <f t="shared" si="219"/>
        <v>3.3.95.36.39 - FRETES E TRANSPORTES DE ENCOMENDAS</v>
      </c>
    </row>
    <row r="1390" spans="1:21" s="53" customFormat="1" x14ac:dyDescent="0.25">
      <c r="A1390" s="157"/>
      <c r="B1390" s="136" t="s">
        <v>213</v>
      </c>
      <c r="C1390" s="94" t="s">
        <v>213</v>
      </c>
      <c r="D1390" s="94" t="s">
        <v>305</v>
      </c>
      <c r="E1390" s="94" t="s">
        <v>250</v>
      </c>
      <c r="F1390" s="94">
        <v>40</v>
      </c>
      <c r="G1390" s="350" t="str">
        <f t="shared" si="213"/>
        <v>3.3.95.36.40</v>
      </c>
      <c r="H1390" s="95" t="s">
        <v>423</v>
      </c>
      <c r="I1390" s="207" t="str">
        <f t="shared" si="221"/>
        <v>A</v>
      </c>
      <c r="J1390" s="273">
        <f t="shared" si="220"/>
        <v>5</v>
      </c>
      <c r="K1390" s="474" t="s">
        <v>61</v>
      </c>
      <c r="M1390" s="69" t="str">
        <f t="shared" si="214"/>
        <v>3.3.95.36.40</v>
      </c>
      <c r="N1390" s="69" t="str">
        <f t="shared" si="215"/>
        <v>33953640</v>
      </c>
      <c r="O1390" s="69" t="b">
        <f t="shared" si="216"/>
        <v>1</v>
      </c>
      <c r="P1390" s="186" t="str">
        <f t="shared" si="212"/>
        <v>33953640</v>
      </c>
      <c r="R1390" s="407" t="str">
        <f t="shared" si="217"/>
        <v>A</v>
      </c>
      <c r="S1390" s="53" t="b">
        <f t="shared" si="218"/>
        <v>1</v>
      </c>
      <c r="U1390" s="69" t="str">
        <f t="shared" si="219"/>
        <v>3.3.95.36.40 - ENCARGOS FINANCEIROS DEDUTÍVEIS</v>
      </c>
    </row>
    <row r="1391" spans="1:21" s="53" customFormat="1" x14ac:dyDescent="0.25">
      <c r="A1391" s="157"/>
      <c r="B1391" s="136" t="s">
        <v>213</v>
      </c>
      <c r="C1391" s="94" t="s">
        <v>213</v>
      </c>
      <c r="D1391" s="94" t="s">
        <v>305</v>
      </c>
      <c r="E1391" s="94" t="s">
        <v>250</v>
      </c>
      <c r="F1391" s="94">
        <v>41</v>
      </c>
      <c r="G1391" s="350" t="str">
        <f t="shared" si="213"/>
        <v>3.3.95.36.41</v>
      </c>
      <c r="H1391" s="95" t="s">
        <v>424</v>
      </c>
      <c r="I1391" s="207" t="str">
        <f t="shared" si="221"/>
        <v>A</v>
      </c>
      <c r="J1391" s="273">
        <f t="shared" si="220"/>
        <v>5</v>
      </c>
      <c r="K1391" s="474" t="s">
        <v>61</v>
      </c>
      <c r="M1391" s="69" t="str">
        <f t="shared" si="214"/>
        <v>3.3.95.36.41</v>
      </c>
      <c r="N1391" s="69" t="str">
        <f t="shared" si="215"/>
        <v>33953641</v>
      </c>
      <c r="O1391" s="69" t="b">
        <f t="shared" si="216"/>
        <v>1</v>
      </c>
      <c r="P1391" s="186" t="str">
        <f t="shared" si="212"/>
        <v>33953641</v>
      </c>
      <c r="R1391" s="407" t="str">
        <f t="shared" si="217"/>
        <v>A</v>
      </c>
      <c r="S1391" s="53" t="b">
        <f t="shared" si="218"/>
        <v>1</v>
      </c>
      <c r="U1391" s="69" t="str">
        <f t="shared" si="219"/>
        <v>3.3.95.36.41 - MULTAS DEDUTÍVEIS</v>
      </c>
    </row>
    <row r="1392" spans="1:21" s="53" customFormat="1" x14ac:dyDescent="0.25">
      <c r="A1392" s="157"/>
      <c r="B1392" s="136" t="s">
        <v>213</v>
      </c>
      <c r="C1392" s="94" t="s">
        <v>213</v>
      </c>
      <c r="D1392" s="94" t="s">
        <v>305</v>
      </c>
      <c r="E1392" s="94" t="s">
        <v>250</v>
      </c>
      <c r="F1392" s="94">
        <v>42</v>
      </c>
      <c r="G1392" s="350" t="str">
        <f t="shared" si="213"/>
        <v>3.3.95.36.42</v>
      </c>
      <c r="H1392" s="95" t="s">
        <v>425</v>
      </c>
      <c r="I1392" s="207" t="str">
        <f t="shared" si="221"/>
        <v>A</v>
      </c>
      <c r="J1392" s="273">
        <f t="shared" si="220"/>
        <v>5</v>
      </c>
      <c r="K1392" s="474" t="s">
        <v>61</v>
      </c>
      <c r="M1392" s="69" t="str">
        <f t="shared" si="214"/>
        <v>3.3.95.36.42</v>
      </c>
      <c r="N1392" s="69" t="str">
        <f t="shared" si="215"/>
        <v>33953642</v>
      </c>
      <c r="O1392" s="69" t="b">
        <f t="shared" si="216"/>
        <v>1</v>
      </c>
      <c r="P1392" s="186" t="str">
        <f t="shared" ref="P1392:P1455" si="222">TRIM(SUBSTITUTE(TEXT(G1392,"00000000"),".",""))</f>
        <v>33953642</v>
      </c>
      <c r="R1392" s="407" t="str">
        <f t="shared" si="217"/>
        <v>A</v>
      </c>
      <c r="S1392" s="53" t="b">
        <f t="shared" si="218"/>
        <v>1</v>
      </c>
      <c r="U1392" s="69" t="str">
        <f t="shared" si="219"/>
        <v>3.3.95.36.42 - JUROS</v>
      </c>
    </row>
    <row r="1393" spans="1:21" s="53" customFormat="1" x14ac:dyDescent="0.25">
      <c r="A1393" s="157"/>
      <c r="B1393" s="136" t="s">
        <v>213</v>
      </c>
      <c r="C1393" s="94" t="s">
        <v>213</v>
      </c>
      <c r="D1393" s="94" t="s">
        <v>305</v>
      </c>
      <c r="E1393" s="94" t="s">
        <v>250</v>
      </c>
      <c r="F1393" s="94">
        <v>43</v>
      </c>
      <c r="G1393" s="350" t="str">
        <f t="shared" si="213"/>
        <v>3.3.95.36.43</v>
      </c>
      <c r="H1393" s="95" t="s">
        <v>426</v>
      </c>
      <c r="I1393" s="207" t="str">
        <f t="shared" si="221"/>
        <v>A</v>
      </c>
      <c r="J1393" s="273">
        <f t="shared" si="220"/>
        <v>5</v>
      </c>
      <c r="K1393" s="474" t="s">
        <v>61</v>
      </c>
      <c r="M1393" s="69" t="str">
        <f t="shared" si="214"/>
        <v>3.3.95.36.43</v>
      </c>
      <c r="N1393" s="69" t="str">
        <f t="shared" si="215"/>
        <v>33953643</v>
      </c>
      <c r="O1393" s="69" t="b">
        <f t="shared" si="216"/>
        <v>1</v>
      </c>
      <c r="P1393" s="186" t="str">
        <f t="shared" si="222"/>
        <v>33953643</v>
      </c>
      <c r="R1393" s="407" t="str">
        <f t="shared" si="217"/>
        <v>A</v>
      </c>
      <c r="S1393" s="53" t="b">
        <f t="shared" si="218"/>
        <v>1</v>
      </c>
      <c r="U1393" s="69" t="str">
        <f t="shared" si="219"/>
        <v>3.3.95.36.43 - ENCARGOS FINANCEIROS INDEDUTÍVEIS</v>
      </c>
    </row>
    <row r="1394" spans="1:21" s="53" customFormat="1" x14ac:dyDescent="0.25">
      <c r="A1394" s="157"/>
      <c r="B1394" s="136" t="s">
        <v>213</v>
      </c>
      <c r="C1394" s="94" t="s">
        <v>213</v>
      </c>
      <c r="D1394" s="94" t="s">
        <v>305</v>
      </c>
      <c r="E1394" s="94" t="s">
        <v>250</v>
      </c>
      <c r="F1394" s="94">
        <v>44</v>
      </c>
      <c r="G1394" s="350" t="str">
        <f t="shared" si="213"/>
        <v>3.3.95.36.44</v>
      </c>
      <c r="H1394" s="95" t="s">
        <v>427</v>
      </c>
      <c r="I1394" s="207" t="str">
        <f t="shared" si="221"/>
        <v>A</v>
      </c>
      <c r="J1394" s="273">
        <f t="shared" si="220"/>
        <v>5</v>
      </c>
      <c r="K1394" s="474" t="s">
        <v>61</v>
      </c>
      <c r="M1394" s="69" t="str">
        <f t="shared" si="214"/>
        <v>3.3.95.36.44</v>
      </c>
      <c r="N1394" s="69" t="str">
        <f t="shared" si="215"/>
        <v>33953644</v>
      </c>
      <c r="O1394" s="69" t="b">
        <f t="shared" si="216"/>
        <v>1</v>
      </c>
      <c r="P1394" s="186" t="str">
        <f t="shared" si="222"/>
        <v>33953644</v>
      </c>
      <c r="R1394" s="407" t="str">
        <f t="shared" si="217"/>
        <v>A</v>
      </c>
      <c r="S1394" s="53" t="b">
        <f t="shared" si="218"/>
        <v>1</v>
      </c>
      <c r="U1394" s="69" t="str">
        <f t="shared" si="219"/>
        <v>3.3.95.36.44 - MULTAS INDEDUTÍVEIS</v>
      </c>
    </row>
    <row r="1395" spans="1:21" s="53" customFormat="1" x14ac:dyDescent="0.25">
      <c r="A1395" s="157"/>
      <c r="B1395" s="136" t="s">
        <v>213</v>
      </c>
      <c r="C1395" s="94" t="s">
        <v>213</v>
      </c>
      <c r="D1395" s="94" t="s">
        <v>305</v>
      </c>
      <c r="E1395" s="94" t="s">
        <v>250</v>
      </c>
      <c r="F1395" s="94" t="s">
        <v>245</v>
      </c>
      <c r="G1395" s="350" t="str">
        <f t="shared" si="213"/>
        <v>3.3.95.36.45</v>
      </c>
      <c r="H1395" s="95" t="s">
        <v>692</v>
      </c>
      <c r="I1395" s="207" t="str">
        <f t="shared" si="221"/>
        <v>A</v>
      </c>
      <c r="J1395" s="273">
        <f t="shared" si="220"/>
        <v>5</v>
      </c>
      <c r="K1395" s="474" t="s">
        <v>61</v>
      </c>
      <c r="M1395" s="69" t="str">
        <f t="shared" si="214"/>
        <v>3.3.95.36.45</v>
      </c>
      <c r="N1395" s="69" t="str">
        <f t="shared" si="215"/>
        <v>33953645</v>
      </c>
      <c r="O1395" s="69" t="b">
        <f t="shared" si="216"/>
        <v>1</v>
      </c>
      <c r="P1395" s="186" t="str">
        <f t="shared" si="222"/>
        <v>33953645</v>
      </c>
      <c r="R1395" s="407" t="str">
        <f t="shared" si="217"/>
        <v>A</v>
      </c>
      <c r="S1395" s="53" t="b">
        <f t="shared" si="218"/>
        <v>1</v>
      </c>
      <c r="U1395" s="69" t="str">
        <f t="shared" si="219"/>
        <v>3.3.95.36.45 - JETONS E GRATIFICAÇÕES A CONSELHEIROS</v>
      </c>
    </row>
    <row r="1396" spans="1:21" s="53" customFormat="1" x14ac:dyDescent="0.25">
      <c r="A1396" s="157"/>
      <c r="B1396" s="136" t="s">
        <v>213</v>
      </c>
      <c r="C1396" s="94" t="s">
        <v>213</v>
      </c>
      <c r="D1396" s="94" t="s">
        <v>305</v>
      </c>
      <c r="E1396" s="94" t="s">
        <v>250</v>
      </c>
      <c r="F1396" s="94" t="s">
        <v>246</v>
      </c>
      <c r="G1396" s="350" t="str">
        <f t="shared" si="213"/>
        <v>3.3.95.36.46</v>
      </c>
      <c r="H1396" s="95" t="s">
        <v>693</v>
      </c>
      <c r="I1396" s="207" t="str">
        <f t="shared" si="221"/>
        <v>A</v>
      </c>
      <c r="J1396" s="273">
        <f t="shared" si="220"/>
        <v>5</v>
      </c>
      <c r="K1396" s="474" t="s">
        <v>61</v>
      </c>
      <c r="M1396" s="69" t="str">
        <f t="shared" si="214"/>
        <v>3.3.95.36.46</v>
      </c>
      <c r="N1396" s="69" t="str">
        <f t="shared" si="215"/>
        <v>33953646</v>
      </c>
      <c r="O1396" s="69" t="b">
        <f t="shared" si="216"/>
        <v>1</v>
      </c>
      <c r="P1396" s="186" t="str">
        <f t="shared" si="222"/>
        <v>33953646</v>
      </c>
      <c r="R1396" s="407" t="str">
        <f t="shared" si="217"/>
        <v>A</v>
      </c>
      <c r="S1396" s="53" t="b">
        <f t="shared" si="218"/>
        <v>1</v>
      </c>
      <c r="U1396" s="69" t="str">
        <f t="shared" si="219"/>
        <v>3.3.95.36.46 - DIÁRIAS A CONSELHEIROS</v>
      </c>
    </row>
    <row r="1397" spans="1:21" s="69" customFormat="1" x14ac:dyDescent="0.25">
      <c r="A1397" s="157"/>
      <c r="B1397" s="136" t="s">
        <v>213</v>
      </c>
      <c r="C1397" s="94" t="s">
        <v>213</v>
      </c>
      <c r="D1397" s="94" t="s">
        <v>305</v>
      </c>
      <c r="E1397" s="94" t="s">
        <v>250</v>
      </c>
      <c r="F1397" s="94">
        <v>48</v>
      </c>
      <c r="G1397" s="350" t="str">
        <f t="shared" si="213"/>
        <v>3.3.95.36.48</v>
      </c>
      <c r="H1397" s="95" t="s">
        <v>329</v>
      </c>
      <c r="I1397" s="207" t="str">
        <f t="shared" si="221"/>
        <v>A</v>
      </c>
      <c r="J1397" s="273">
        <f t="shared" si="220"/>
        <v>5</v>
      </c>
      <c r="K1397" s="474" t="s">
        <v>61</v>
      </c>
      <c r="M1397" s="69" t="str">
        <f t="shared" si="214"/>
        <v>3.3.95.36.48</v>
      </c>
      <c r="N1397" s="69" t="str">
        <f t="shared" si="215"/>
        <v>33953648</v>
      </c>
      <c r="O1397" s="69" t="b">
        <f t="shared" si="216"/>
        <v>1</v>
      </c>
      <c r="P1397" s="186" t="str">
        <f t="shared" si="222"/>
        <v>33953648</v>
      </c>
      <c r="R1397" s="407" t="str">
        <f t="shared" si="217"/>
        <v>A</v>
      </c>
      <c r="S1397" s="69" t="b">
        <f t="shared" si="218"/>
        <v>1</v>
      </c>
      <c r="U1397" s="69" t="str">
        <f t="shared" si="219"/>
        <v>3.3.95.36.48 - TRANSPORTE ESCOLAR</v>
      </c>
    </row>
    <row r="1398" spans="1:21" s="53" customFormat="1" x14ac:dyDescent="0.25">
      <c r="A1398" s="157"/>
      <c r="B1398" s="136" t="s">
        <v>213</v>
      </c>
      <c r="C1398" s="94" t="s">
        <v>213</v>
      </c>
      <c r="D1398" s="94" t="s">
        <v>305</v>
      </c>
      <c r="E1398" s="94" t="s">
        <v>250</v>
      </c>
      <c r="F1398" s="94">
        <v>59</v>
      </c>
      <c r="G1398" s="350" t="str">
        <f t="shared" si="213"/>
        <v>3.3.95.36.59</v>
      </c>
      <c r="H1398" s="95" t="s">
        <v>428</v>
      </c>
      <c r="I1398" s="207" t="str">
        <f t="shared" si="221"/>
        <v>A</v>
      </c>
      <c r="J1398" s="273">
        <f t="shared" si="220"/>
        <v>5</v>
      </c>
      <c r="K1398" s="474" t="s">
        <v>61</v>
      </c>
      <c r="M1398" s="69" t="str">
        <f t="shared" si="214"/>
        <v>3.3.95.36.59</v>
      </c>
      <c r="N1398" s="69" t="str">
        <f t="shared" si="215"/>
        <v>33953659</v>
      </c>
      <c r="O1398" s="69" t="b">
        <f t="shared" si="216"/>
        <v>1</v>
      </c>
      <c r="P1398" s="186" t="str">
        <f t="shared" si="222"/>
        <v>33953659</v>
      </c>
      <c r="R1398" s="407" t="str">
        <f t="shared" si="217"/>
        <v>A</v>
      </c>
      <c r="S1398" s="53" t="b">
        <f t="shared" si="218"/>
        <v>1</v>
      </c>
      <c r="U1398" s="69" t="str">
        <f t="shared" si="219"/>
        <v>3.3.95.36.59 - SERVIÇOS DE ÁUDIO, VÍDEO E FOTO</v>
      </c>
    </row>
    <row r="1399" spans="1:21" s="53" customFormat="1" x14ac:dyDescent="0.25">
      <c r="A1399" s="157"/>
      <c r="B1399" s="136" t="s">
        <v>213</v>
      </c>
      <c r="C1399" s="94" t="s">
        <v>213</v>
      </c>
      <c r="D1399" s="94" t="s">
        <v>305</v>
      </c>
      <c r="E1399" s="94" t="s">
        <v>250</v>
      </c>
      <c r="F1399" s="94">
        <v>89</v>
      </c>
      <c r="G1399" s="350" t="str">
        <f t="shared" si="213"/>
        <v>3.3.95.36.89</v>
      </c>
      <c r="H1399" s="95" t="s">
        <v>429</v>
      </c>
      <c r="I1399" s="207" t="str">
        <f t="shared" si="221"/>
        <v>A</v>
      </c>
      <c r="J1399" s="273">
        <f t="shared" si="220"/>
        <v>5</v>
      </c>
      <c r="K1399" s="474" t="s">
        <v>61</v>
      </c>
      <c r="M1399" s="69" t="str">
        <f t="shared" si="214"/>
        <v>3.3.95.36.89</v>
      </c>
      <c r="N1399" s="69" t="str">
        <f t="shared" si="215"/>
        <v>33953689</v>
      </c>
      <c r="O1399" s="69" t="b">
        <f t="shared" si="216"/>
        <v>1</v>
      </c>
      <c r="P1399" s="186" t="str">
        <f t="shared" si="222"/>
        <v>33953689</v>
      </c>
      <c r="R1399" s="407" t="str">
        <f t="shared" si="217"/>
        <v>A</v>
      </c>
      <c r="S1399" s="53" t="b">
        <f t="shared" si="218"/>
        <v>1</v>
      </c>
      <c r="U1399" s="69" t="str">
        <f t="shared" si="219"/>
        <v>3.3.95.36.89 - MANUTENÇÃO DE REPARTIÇÕES, SERVIÇO EXTERIOR</v>
      </c>
    </row>
    <row r="1400" spans="1:21" s="53" customFormat="1" x14ac:dyDescent="0.25">
      <c r="A1400" s="157"/>
      <c r="B1400" s="136" t="s">
        <v>213</v>
      </c>
      <c r="C1400" s="94" t="s">
        <v>213</v>
      </c>
      <c r="D1400" s="94" t="s">
        <v>305</v>
      </c>
      <c r="E1400" s="94" t="s">
        <v>250</v>
      </c>
      <c r="F1400" s="94" t="s">
        <v>270</v>
      </c>
      <c r="G1400" s="350" t="str">
        <f t="shared" si="213"/>
        <v>3.3.95.36.99</v>
      </c>
      <c r="H1400" s="95" t="s">
        <v>694</v>
      </c>
      <c r="I1400" s="207" t="str">
        <f t="shared" si="221"/>
        <v>A</v>
      </c>
      <c r="J1400" s="273">
        <f t="shared" si="220"/>
        <v>5</v>
      </c>
      <c r="K1400" s="474" t="s">
        <v>61</v>
      </c>
      <c r="M1400" s="69" t="str">
        <f t="shared" si="214"/>
        <v>3.3.95.36.99</v>
      </c>
      <c r="N1400" s="69" t="str">
        <f t="shared" si="215"/>
        <v>33953699</v>
      </c>
      <c r="O1400" s="69" t="b">
        <f t="shared" si="216"/>
        <v>1</v>
      </c>
      <c r="P1400" s="186" t="str">
        <f t="shared" si="222"/>
        <v>33953699</v>
      </c>
      <c r="R1400" s="407" t="str">
        <f t="shared" si="217"/>
        <v>A</v>
      </c>
      <c r="S1400" s="53" t="b">
        <f t="shared" si="218"/>
        <v>1</v>
      </c>
      <c r="U1400" s="69" t="str">
        <f t="shared" si="219"/>
        <v>3.3.95.36.99 - OUTROS SERVIÇOS</v>
      </c>
    </row>
    <row r="1401" spans="1:21" x14ac:dyDescent="0.25">
      <c r="B1401" s="380" t="s">
        <v>213</v>
      </c>
      <c r="C1401" s="318" t="s">
        <v>213</v>
      </c>
      <c r="D1401" s="318" t="s">
        <v>305</v>
      </c>
      <c r="E1401" s="318" t="s">
        <v>240</v>
      </c>
      <c r="F1401" s="318" t="s">
        <v>264</v>
      </c>
      <c r="G1401" s="341" t="str">
        <f t="shared" si="213"/>
        <v>3.3.95.37.00</v>
      </c>
      <c r="H1401" s="46" t="s">
        <v>134</v>
      </c>
      <c r="I1401" s="196" t="str">
        <f t="shared" si="221"/>
        <v>A</v>
      </c>
      <c r="J1401" s="263">
        <f t="shared" si="220"/>
        <v>4</v>
      </c>
      <c r="K1401" s="465" t="s">
        <v>53</v>
      </c>
      <c r="M1401" s="69" t="str">
        <f t="shared" si="214"/>
        <v>3.3.95.37.00</v>
      </c>
      <c r="N1401" s="69" t="str">
        <f t="shared" si="215"/>
        <v>33953700</v>
      </c>
      <c r="O1401" s="69" t="b">
        <f t="shared" si="216"/>
        <v>1</v>
      </c>
      <c r="P1401" s="186" t="str">
        <f t="shared" si="222"/>
        <v>33953700</v>
      </c>
      <c r="R1401" s="407" t="str">
        <f t="shared" si="217"/>
        <v>A</v>
      </c>
      <c r="S1401" s="2" t="b">
        <f t="shared" si="218"/>
        <v>1</v>
      </c>
      <c r="U1401" s="69" t="str">
        <f t="shared" si="219"/>
        <v>3.3.95.37.00 - LOCAÇÃO DE MÃO-DE-OBRA</v>
      </c>
    </row>
    <row r="1402" spans="1:21" x14ac:dyDescent="0.25">
      <c r="B1402" s="380" t="s">
        <v>213</v>
      </c>
      <c r="C1402" s="318" t="s">
        <v>213</v>
      </c>
      <c r="D1402" s="318" t="s">
        <v>305</v>
      </c>
      <c r="E1402" s="318" t="s">
        <v>232</v>
      </c>
      <c r="F1402" s="318" t="s">
        <v>264</v>
      </c>
      <c r="G1402" s="341" t="str">
        <f t="shared" si="213"/>
        <v>3.3.95.38.00</v>
      </c>
      <c r="H1402" s="46" t="s">
        <v>162</v>
      </c>
      <c r="I1402" s="196" t="str">
        <f t="shared" si="221"/>
        <v>A</v>
      </c>
      <c r="J1402" s="263">
        <f t="shared" si="220"/>
        <v>4</v>
      </c>
      <c r="K1402" s="465" t="s">
        <v>53</v>
      </c>
      <c r="M1402" s="69" t="str">
        <f t="shared" si="214"/>
        <v>3.3.95.38.00</v>
      </c>
      <c r="N1402" s="69" t="str">
        <f t="shared" si="215"/>
        <v>33953800</v>
      </c>
      <c r="O1402" s="69" t="b">
        <f t="shared" si="216"/>
        <v>1</v>
      </c>
      <c r="P1402" s="186" t="str">
        <f t="shared" si="222"/>
        <v>33953800</v>
      </c>
      <c r="R1402" s="407" t="str">
        <f t="shared" si="217"/>
        <v>A</v>
      </c>
      <c r="S1402" s="2" t="b">
        <f t="shared" si="218"/>
        <v>1</v>
      </c>
      <c r="U1402" s="69" t="str">
        <f t="shared" si="219"/>
        <v>3.3.95.38.00 - ARRENDAMENTO MERCANTIL</v>
      </c>
    </row>
    <row r="1403" spans="1:21" x14ac:dyDescent="0.25">
      <c r="B1403" s="384" t="s">
        <v>213</v>
      </c>
      <c r="C1403" s="322" t="s">
        <v>213</v>
      </c>
      <c r="D1403" s="322" t="s">
        <v>305</v>
      </c>
      <c r="E1403" s="322" t="s">
        <v>262</v>
      </c>
      <c r="F1403" s="322" t="s">
        <v>264</v>
      </c>
      <c r="G1403" s="346" t="str">
        <f t="shared" si="213"/>
        <v>3.3.95.39.00</v>
      </c>
      <c r="H1403" s="56" t="s">
        <v>126</v>
      </c>
      <c r="I1403" s="203" t="str">
        <f t="shared" si="221"/>
        <v>S</v>
      </c>
      <c r="J1403" s="270">
        <f t="shared" si="220"/>
        <v>4</v>
      </c>
      <c r="K1403" s="469" t="s">
        <v>60</v>
      </c>
      <c r="M1403" s="69" t="str">
        <f t="shared" si="214"/>
        <v>3.3.95.39.00</v>
      </c>
      <c r="N1403" s="69" t="str">
        <f t="shared" si="215"/>
        <v>33953900</v>
      </c>
      <c r="O1403" s="69" t="b">
        <f t="shared" si="216"/>
        <v>1</v>
      </c>
      <c r="P1403" s="186" t="str">
        <f t="shared" si="222"/>
        <v>33953900</v>
      </c>
      <c r="R1403" s="407" t="str">
        <f t="shared" si="217"/>
        <v>S</v>
      </c>
      <c r="S1403" s="2" t="b">
        <f t="shared" si="218"/>
        <v>1</v>
      </c>
      <c r="U1403" s="69" t="str">
        <f t="shared" si="219"/>
        <v>3.3.95.39.00 - OUTROS SERVIÇOS DE TERCEIROS - PESSOA JURÍDICA</v>
      </c>
    </row>
    <row r="1404" spans="1:21" s="53" customFormat="1" x14ac:dyDescent="0.25">
      <c r="A1404" s="157"/>
      <c r="B1404" s="136" t="s">
        <v>213</v>
      </c>
      <c r="C1404" s="94" t="s">
        <v>213</v>
      </c>
      <c r="D1404" s="94" t="s">
        <v>305</v>
      </c>
      <c r="E1404" s="94" t="s">
        <v>262</v>
      </c>
      <c r="F1404" s="94" t="s">
        <v>251</v>
      </c>
      <c r="G1404" s="350" t="str">
        <f t="shared" si="213"/>
        <v>3.3.95.39.01</v>
      </c>
      <c r="H1404" s="96" t="s">
        <v>430</v>
      </c>
      <c r="I1404" s="216" t="str">
        <f t="shared" si="221"/>
        <v>A</v>
      </c>
      <c r="J1404" s="273">
        <f t="shared" si="220"/>
        <v>5</v>
      </c>
      <c r="K1404" s="474" t="s">
        <v>61</v>
      </c>
      <c r="M1404" s="69" t="str">
        <f t="shared" si="214"/>
        <v>3.3.95.39.01</v>
      </c>
      <c r="N1404" s="69" t="str">
        <f t="shared" si="215"/>
        <v>33953901</v>
      </c>
      <c r="O1404" s="69" t="b">
        <f t="shared" si="216"/>
        <v>1</v>
      </c>
      <c r="P1404" s="186" t="str">
        <f t="shared" si="222"/>
        <v>33953901</v>
      </c>
      <c r="R1404" s="407" t="str">
        <f t="shared" si="217"/>
        <v>A</v>
      </c>
      <c r="S1404" s="53" t="b">
        <f t="shared" si="218"/>
        <v>1</v>
      </c>
      <c r="U1404" s="69" t="str">
        <f t="shared" si="219"/>
        <v>3.3.95.39.01 - ASSINATURAS DE PERIÓDICOS E ANUIDADES</v>
      </c>
    </row>
    <row r="1405" spans="1:21" s="53" customFormat="1" x14ac:dyDescent="0.25">
      <c r="A1405" s="157"/>
      <c r="B1405" s="136" t="s">
        <v>213</v>
      </c>
      <c r="C1405" s="94" t="s">
        <v>213</v>
      </c>
      <c r="D1405" s="94" t="s">
        <v>305</v>
      </c>
      <c r="E1405" s="94" t="s">
        <v>262</v>
      </c>
      <c r="F1405" s="94" t="s">
        <v>216</v>
      </c>
      <c r="G1405" s="350" t="str">
        <f t="shared" si="213"/>
        <v>3.3.95.39.02</v>
      </c>
      <c r="H1405" s="96" t="s">
        <v>393</v>
      </c>
      <c r="I1405" s="216" t="str">
        <f t="shared" si="221"/>
        <v>A</v>
      </c>
      <c r="J1405" s="273">
        <f t="shared" si="220"/>
        <v>5</v>
      </c>
      <c r="K1405" s="474" t="s">
        <v>61</v>
      </c>
      <c r="M1405" s="69" t="str">
        <f t="shared" si="214"/>
        <v>3.3.95.39.02</v>
      </c>
      <c r="N1405" s="69" t="str">
        <f t="shared" si="215"/>
        <v>33953902</v>
      </c>
      <c r="O1405" s="69" t="b">
        <f t="shared" si="216"/>
        <v>1</v>
      </c>
      <c r="P1405" s="186" t="str">
        <f t="shared" si="222"/>
        <v>33953902</v>
      </c>
      <c r="R1405" s="407" t="str">
        <f t="shared" si="217"/>
        <v>A</v>
      </c>
      <c r="S1405" s="53" t="b">
        <f t="shared" si="218"/>
        <v>1</v>
      </c>
      <c r="U1405" s="69" t="str">
        <f t="shared" si="219"/>
        <v>3.3.95.39.02 - CONDOMÍNIOS</v>
      </c>
    </row>
    <row r="1406" spans="1:21" s="53" customFormat="1" x14ac:dyDescent="0.25">
      <c r="A1406" s="157"/>
      <c r="B1406" s="136" t="s">
        <v>213</v>
      </c>
      <c r="C1406" s="94" t="s">
        <v>213</v>
      </c>
      <c r="D1406" s="94" t="s">
        <v>305</v>
      </c>
      <c r="E1406" s="94" t="s">
        <v>262</v>
      </c>
      <c r="F1406" s="94" t="s">
        <v>217</v>
      </c>
      <c r="G1406" s="350" t="str">
        <f t="shared" si="213"/>
        <v>3.3.95.39.03</v>
      </c>
      <c r="H1406" s="96" t="s">
        <v>396</v>
      </c>
      <c r="I1406" s="216" t="str">
        <f t="shared" si="221"/>
        <v>A</v>
      </c>
      <c r="J1406" s="273">
        <f t="shared" si="220"/>
        <v>5</v>
      </c>
      <c r="K1406" s="474" t="s">
        <v>61</v>
      </c>
      <c r="M1406" s="69" t="str">
        <f t="shared" si="214"/>
        <v>3.3.95.39.03</v>
      </c>
      <c r="N1406" s="69" t="str">
        <f t="shared" si="215"/>
        <v>33953903</v>
      </c>
      <c r="O1406" s="69" t="b">
        <f t="shared" si="216"/>
        <v>1</v>
      </c>
      <c r="P1406" s="186" t="str">
        <f t="shared" si="222"/>
        <v>33953903</v>
      </c>
      <c r="R1406" s="407" t="str">
        <f t="shared" si="217"/>
        <v>A</v>
      </c>
      <c r="S1406" s="53" t="b">
        <f t="shared" si="218"/>
        <v>1</v>
      </c>
      <c r="U1406" s="69" t="str">
        <f t="shared" si="219"/>
        <v>3.3.95.39.03 - COMISSÕES E CORRETAGENS</v>
      </c>
    </row>
    <row r="1407" spans="1:21" s="53" customFormat="1" x14ac:dyDescent="0.25">
      <c r="A1407" s="157"/>
      <c r="B1407" s="136" t="s">
        <v>213</v>
      </c>
      <c r="C1407" s="94" t="s">
        <v>213</v>
      </c>
      <c r="D1407" s="94" t="s">
        <v>305</v>
      </c>
      <c r="E1407" s="94" t="s">
        <v>262</v>
      </c>
      <c r="F1407" s="94" t="s">
        <v>218</v>
      </c>
      <c r="G1407" s="350" t="str">
        <f t="shared" si="213"/>
        <v>3.3.95.39.04</v>
      </c>
      <c r="H1407" s="96" t="s">
        <v>397</v>
      </c>
      <c r="I1407" s="216" t="str">
        <f t="shared" si="221"/>
        <v>A</v>
      </c>
      <c r="J1407" s="273">
        <f t="shared" si="220"/>
        <v>5</v>
      </c>
      <c r="K1407" s="474" t="s">
        <v>61</v>
      </c>
      <c r="M1407" s="69" t="str">
        <f t="shared" si="214"/>
        <v>3.3.95.39.04</v>
      </c>
      <c r="N1407" s="69" t="str">
        <f t="shared" si="215"/>
        <v>33953904</v>
      </c>
      <c r="O1407" s="69" t="b">
        <f t="shared" si="216"/>
        <v>1</v>
      </c>
      <c r="P1407" s="186" t="str">
        <f t="shared" si="222"/>
        <v>33953904</v>
      </c>
      <c r="R1407" s="407" t="str">
        <f t="shared" si="217"/>
        <v>A</v>
      </c>
      <c r="S1407" s="53" t="b">
        <f t="shared" si="218"/>
        <v>1</v>
      </c>
      <c r="U1407" s="69" t="str">
        <f t="shared" si="219"/>
        <v>3.3.95.39.04 - DIREITOS AUTORAIS</v>
      </c>
    </row>
    <row r="1408" spans="1:21" s="53" customFormat="1" x14ac:dyDescent="0.25">
      <c r="A1408" s="157"/>
      <c r="B1408" s="136" t="s">
        <v>213</v>
      </c>
      <c r="C1408" s="94" t="s">
        <v>213</v>
      </c>
      <c r="D1408" s="94" t="s">
        <v>305</v>
      </c>
      <c r="E1408" s="94" t="s">
        <v>262</v>
      </c>
      <c r="F1408" s="94" t="s">
        <v>219</v>
      </c>
      <c r="G1408" s="350" t="str">
        <f t="shared" si="213"/>
        <v>3.3.95.39.05</v>
      </c>
      <c r="H1408" s="96" t="s">
        <v>431</v>
      </c>
      <c r="I1408" s="216" t="str">
        <f t="shared" si="221"/>
        <v>A</v>
      </c>
      <c r="J1408" s="273">
        <f t="shared" si="220"/>
        <v>5</v>
      </c>
      <c r="K1408" s="474" t="s">
        <v>61</v>
      </c>
      <c r="M1408" s="69" t="str">
        <f t="shared" si="214"/>
        <v>3.3.95.39.05</v>
      </c>
      <c r="N1408" s="69" t="str">
        <f t="shared" si="215"/>
        <v>33953905</v>
      </c>
      <c r="O1408" s="69" t="b">
        <f t="shared" si="216"/>
        <v>1</v>
      </c>
      <c r="P1408" s="186" t="str">
        <f t="shared" si="222"/>
        <v>33953905</v>
      </c>
      <c r="R1408" s="407" t="str">
        <f t="shared" si="217"/>
        <v>A</v>
      </c>
      <c r="S1408" s="53" t="b">
        <f t="shared" si="218"/>
        <v>1</v>
      </c>
      <c r="U1408" s="69" t="str">
        <f t="shared" si="219"/>
        <v>3.3.95.39.05 - SERVIÇOS TÉCNICOS PROFISSIONAIS</v>
      </c>
    </row>
    <row r="1409" spans="1:21" s="53" customFormat="1" x14ac:dyDescent="0.25">
      <c r="A1409" s="157"/>
      <c r="B1409" s="136" t="s">
        <v>213</v>
      </c>
      <c r="C1409" s="94" t="s">
        <v>213</v>
      </c>
      <c r="D1409" s="94" t="s">
        <v>305</v>
      </c>
      <c r="E1409" s="94" t="s">
        <v>262</v>
      </c>
      <c r="F1409" s="94" t="s">
        <v>220</v>
      </c>
      <c r="G1409" s="350" t="str">
        <f t="shared" si="213"/>
        <v>3.3.95.39.06</v>
      </c>
      <c r="H1409" s="96" t="s">
        <v>403</v>
      </c>
      <c r="I1409" s="216" t="str">
        <f t="shared" si="221"/>
        <v>A</v>
      </c>
      <c r="J1409" s="273">
        <f t="shared" si="220"/>
        <v>5</v>
      </c>
      <c r="K1409" s="474" t="s">
        <v>61</v>
      </c>
      <c r="M1409" s="69" t="str">
        <f t="shared" si="214"/>
        <v>3.3.95.39.06</v>
      </c>
      <c r="N1409" s="69" t="str">
        <f t="shared" si="215"/>
        <v>33953906</v>
      </c>
      <c r="O1409" s="69" t="b">
        <f t="shared" si="216"/>
        <v>1</v>
      </c>
      <c r="P1409" s="186" t="str">
        <f t="shared" si="222"/>
        <v>33953906</v>
      </c>
      <c r="R1409" s="407" t="str">
        <f t="shared" si="217"/>
        <v>A</v>
      </c>
      <c r="S1409" s="53" t="b">
        <f t="shared" si="218"/>
        <v>1</v>
      </c>
      <c r="U1409" s="69" t="str">
        <f t="shared" si="219"/>
        <v>3.3.95.39.06 - CAPATAZIA, ESTIVA E PESAGEM</v>
      </c>
    </row>
    <row r="1410" spans="1:21" s="53" customFormat="1" x14ac:dyDescent="0.25">
      <c r="A1410" s="157"/>
      <c r="B1410" s="136" t="s">
        <v>213</v>
      </c>
      <c r="C1410" s="94" t="s">
        <v>213</v>
      </c>
      <c r="D1410" s="94" t="s">
        <v>305</v>
      </c>
      <c r="E1410" s="94" t="s">
        <v>262</v>
      </c>
      <c r="F1410" s="94" t="s">
        <v>221</v>
      </c>
      <c r="G1410" s="350" t="str">
        <f t="shared" si="213"/>
        <v>3.3.95.39.07</v>
      </c>
      <c r="H1410" s="96" t="s">
        <v>432</v>
      </c>
      <c r="I1410" s="216" t="str">
        <f t="shared" si="221"/>
        <v>A</v>
      </c>
      <c r="J1410" s="273">
        <f t="shared" si="220"/>
        <v>5</v>
      </c>
      <c r="K1410" s="474" t="s">
        <v>61</v>
      </c>
      <c r="M1410" s="69" t="str">
        <f t="shared" si="214"/>
        <v>3.3.95.39.07</v>
      </c>
      <c r="N1410" s="69" t="str">
        <f t="shared" si="215"/>
        <v>33953907</v>
      </c>
      <c r="O1410" s="69" t="b">
        <f t="shared" si="216"/>
        <v>1</v>
      </c>
      <c r="P1410" s="186" t="str">
        <f t="shared" si="222"/>
        <v>33953907</v>
      </c>
      <c r="R1410" s="407" t="str">
        <f t="shared" si="217"/>
        <v>A</v>
      </c>
      <c r="S1410" s="53" t="b">
        <f t="shared" si="218"/>
        <v>1</v>
      </c>
      <c r="U1410" s="69" t="str">
        <f t="shared" si="219"/>
        <v>3.3.95.39.07 - DESCONTOS FINANCEIROS CONCEDIDOS</v>
      </c>
    </row>
    <row r="1411" spans="1:21" s="53" customFormat="1" x14ac:dyDescent="0.25">
      <c r="A1411" s="157"/>
      <c r="B1411" s="136" t="s">
        <v>213</v>
      </c>
      <c r="C1411" s="94" t="s">
        <v>213</v>
      </c>
      <c r="D1411" s="94" t="s">
        <v>305</v>
      </c>
      <c r="E1411" s="94" t="s">
        <v>262</v>
      </c>
      <c r="F1411" s="94" t="s">
        <v>252</v>
      </c>
      <c r="G1411" s="350" t="str">
        <f t="shared" si="213"/>
        <v>3.3.95.39.09</v>
      </c>
      <c r="H1411" s="96" t="s">
        <v>405</v>
      </c>
      <c r="I1411" s="216" t="str">
        <f t="shared" si="221"/>
        <v>A</v>
      </c>
      <c r="J1411" s="273">
        <f t="shared" si="220"/>
        <v>5</v>
      </c>
      <c r="K1411" s="474" t="s">
        <v>61</v>
      </c>
      <c r="M1411" s="69" t="str">
        <f t="shared" si="214"/>
        <v>3.3.95.39.09</v>
      </c>
      <c r="N1411" s="69" t="str">
        <f t="shared" si="215"/>
        <v>33953909</v>
      </c>
      <c r="O1411" s="69" t="b">
        <f t="shared" si="216"/>
        <v>1</v>
      </c>
      <c r="P1411" s="186" t="str">
        <f t="shared" si="222"/>
        <v>33953909</v>
      </c>
      <c r="R1411" s="407" t="str">
        <f t="shared" si="217"/>
        <v>A</v>
      </c>
      <c r="S1411" s="53" t="b">
        <f t="shared" si="218"/>
        <v>1</v>
      </c>
      <c r="U1411" s="69" t="str">
        <f t="shared" si="219"/>
        <v>3.3.95.39.09 - ARMAZENAGEM</v>
      </c>
    </row>
    <row r="1412" spans="1:21" s="53" customFormat="1" x14ac:dyDescent="0.25">
      <c r="A1412" s="157"/>
      <c r="B1412" s="136" t="s">
        <v>213</v>
      </c>
      <c r="C1412" s="94" t="s">
        <v>213</v>
      </c>
      <c r="D1412" s="94" t="s">
        <v>305</v>
      </c>
      <c r="E1412" s="94" t="s">
        <v>262</v>
      </c>
      <c r="F1412" s="94" t="s">
        <v>261</v>
      </c>
      <c r="G1412" s="350" t="str">
        <f t="shared" si="213"/>
        <v>3.3.95.39.10</v>
      </c>
      <c r="H1412" s="96" t="s">
        <v>406</v>
      </c>
      <c r="I1412" s="216" t="str">
        <f t="shared" si="221"/>
        <v>A</v>
      </c>
      <c r="J1412" s="273">
        <f t="shared" si="220"/>
        <v>5</v>
      </c>
      <c r="K1412" s="474" t="s">
        <v>61</v>
      </c>
      <c r="M1412" s="69" t="str">
        <f t="shared" si="214"/>
        <v>3.3.95.39.10</v>
      </c>
      <c r="N1412" s="69" t="str">
        <f t="shared" si="215"/>
        <v>33953910</v>
      </c>
      <c r="O1412" s="69" t="b">
        <f t="shared" si="216"/>
        <v>1</v>
      </c>
      <c r="P1412" s="186" t="str">
        <f t="shared" si="222"/>
        <v>33953910</v>
      </c>
      <c r="R1412" s="407" t="str">
        <f t="shared" si="217"/>
        <v>A</v>
      </c>
      <c r="S1412" s="53" t="b">
        <f t="shared" si="218"/>
        <v>1</v>
      </c>
      <c r="U1412" s="69" t="str">
        <f t="shared" si="219"/>
        <v>3.3.95.39.10 - LOCAÇÃO DE IMÓVEIS</v>
      </c>
    </row>
    <row r="1413" spans="1:21" s="53" customFormat="1" x14ac:dyDescent="0.25">
      <c r="A1413" s="157"/>
      <c r="B1413" s="136" t="s">
        <v>213</v>
      </c>
      <c r="C1413" s="94" t="s">
        <v>213</v>
      </c>
      <c r="D1413" s="94" t="s">
        <v>305</v>
      </c>
      <c r="E1413" s="94" t="s">
        <v>262</v>
      </c>
      <c r="F1413" s="94" t="s">
        <v>223</v>
      </c>
      <c r="G1413" s="350" t="str">
        <f t="shared" si="213"/>
        <v>3.3.95.39.12</v>
      </c>
      <c r="H1413" s="96" t="s">
        <v>433</v>
      </c>
      <c r="I1413" s="216" t="str">
        <f t="shared" si="221"/>
        <v>A</v>
      </c>
      <c r="J1413" s="273">
        <f t="shared" si="220"/>
        <v>5</v>
      </c>
      <c r="K1413" s="474" t="s">
        <v>61</v>
      </c>
      <c r="M1413" s="69" t="str">
        <f t="shared" si="214"/>
        <v>3.3.95.39.12</v>
      </c>
      <c r="N1413" s="69" t="str">
        <f t="shared" si="215"/>
        <v>33953912</v>
      </c>
      <c r="O1413" s="69" t="b">
        <f t="shared" si="216"/>
        <v>1</v>
      </c>
      <c r="P1413" s="186" t="str">
        <f t="shared" si="222"/>
        <v>33953912</v>
      </c>
      <c r="R1413" s="407" t="str">
        <f t="shared" si="217"/>
        <v>A</v>
      </c>
      <c r="S1413" s="53" t="b">
        <f t="shared" si="218"/>
        <v>1</v>
      </c>
      <c r="U1413" s="69" t="str">
        <f t="shared" si="219"/>
        <v>3.3.95.39.12 - LOCAÇÃO DE MÁQUINAS E EQUIPAMENTOS</v>
      </c>
    </row>
    <row r="1414" spans="1:21" s="53" customFormat="1" x14ac:dyDescent="0.25">
      <c r="A1414" s="157"/>
      <c r="B1414" s="136" t="s">
        <v>213</v>
      </c>
      <c r="C1414" s="94" t="s">
        <v>213</v>
      </c>
      <c r="D1414" s="94" t="s">
        <v>305</v>
      </c>
      <c r="E1414" s="94" t="s">
        <v>262</v>
      </c>
      <c r="F1414" s="94" t="s">
        <v>254</v>
      </c>
      <c r="G1414" s="350" t="str">
        <f t="shared" si="213"/>
        <v>3.3.95.39.14</v>
      </c>
      <c r="H1414" s="96" t="s">
        <v>434</v>
      </c>
      <c r="I1414" s="216" t="str">
        <f t="shared" si="221"/>
        <v>A</v>
      </c>
      <c r="J1414" s="273">
        <f t="shared" si="220"/>
        <v>5</v>
      </c>
      <c r="K1414" s="474" t="s">
        <v>61</v>
      </c>
      <c r="M1414" s="69" t="str">
        <f t="shared" si="214"/>
        <v>3.3.95.39.14</v>
      </c>
      <c r="N1414" s="69" t="str">
        <f t="shared" si="215"/>
        <v>33953914</v>
      </c>
      <c r="O1414" s="69" t="b">
        <f t="shared" si="216"/>
        <v>1</v>
      </c>
      <c r="P1414" s="186" t="str">
        <f t="shared" si="222"/>
        <v>33953914</v>
      </c>
      <c r="R1414" s="407" t="str">
        <f t="shared" si="217"/>
        <v>A</v>
      </c>
      <c r="S1414" s="53" t="b">
        <f t="shared" si="218"/>
        <v>1</v>
      </c>
      <c r="U1414" s="69" t="str">
        <f t="shared" si="219"/>
        <v>3.3.95.39.14 - LOCAÇÃO DE BENS MÓVEIS E OUTRAS NATUREZAS E INTANGÍVEIS</v>
      </c>
    </row>
    <row r="1415" spans="1:21" s="53" customFormat="1" x14ac:dyDescent="0.25">
      <c r="A1415" s="157"/>
      <c r="B1415" s="136" t="s">
        <v>213</v>
      </c>
      <c r="C1415" s="94" t="s">
        <v>213</v>
      </c>
      <c r="D1415" s="94" t="s">
        <v>305</v>
      </c>
      <c r="E1415" s="94" t="s">
        <v>262</v>
      </c>
      <c r="F1415" s="94" t="s">
        <v>255</v>
      </c>
      <c r="G1415" s="350" t="str">
        <f t="shared" si="213"/>
        <v>3.3.95.39.16</v>
      </c>
      <c r="H1415" s="96" t="s">
        <v>411</v>
      </c>
      <c r="I1415" s="216" t="str">
        <f t="shared" si="221"/>
        <v>A</v>
      </c>
      <c r="J1415" s="273">
        <f t="shared" si="220"/>
        <v>5</v>
      </c>
      <c r="K1415" s="474" t="s">
        <v>61</v>
      </c>
      <c r="M1415" s="69" t="str">
        <f t="shared" si="214"/>
        <v>3.3.95.39.16</v>
      </c>
      <c r="N1415" s="69" t="str">
        <f t="shared" si="215"/>
        <v>33953916</v>
      </c>
      <c r="O1415" s="69" t="b">
        <f t="shared" si="216"/>
        <v>1</v>
      </c>
      <c r="P1415" s="186" t="str">
        <f t="shared" si="222"/>
        <v>33953916</v>
      </c>
      <c r="R1415" s="407" t="str">
        <f t="shared" si="217"/>
        <v>A</v>
      </c>
      <c r="S1415" s="53" t="b">
        <f t="shared" si="218"/>
        <v>1</v>
      </c>
      <c r="U1415" s="69" t="str">
        <f t="shared" si="219"/>
        <v>3.3.95.39.16 - MANUTENÇÃO E CONSERVAÇÃO DE BENS IMÓVEIS</v>
      </c>
    </row>
    <row r="1416" spans="1:21" s="53" customFormat="1" x14ac:dyDescent="0.25">
      <c r="A1416" s="157"/>
      <c r="B1416" s="136" t="s">
        <v>213</v>
      </c>
      <c r="C1416" s="94" t="s">
        <v>213</v>
      </c>
      <c r="D1416" s="94" t="s">
        <v>305</v>
      </c>
      <c r="E1416" s="94" t="s">
        <v>262</v>
      </c>
      <c r="F1416" s="94" t="s">
        <v>266</v>
      </c>
      <c r="G1416" s="350" t="str">
        <f t="shared" si="213"/>
        <v>3.3.95.39.17</v>
      </c>
      <c r="H1416" s="95" t="s">
        <v>163</v>
      </c>
      <c r="I1416" s="207" t="str">
        <f t="shared" si="221"/>
        <v>A</v>
      </c>
      <c r="J1416" s="273">
        <f t="shared" si="220"/>
        <v>5</v>
      </c>
      <c r="K1416" s="474" t="s">
        <v>61</v>
      </c>
      <c r="M1416" s="69" t="str">
        <f t="shared" si="214"/>
        <v>3.3.95.39.17</v>
      </c>
      <c r="N1416" s="69" t="str">
        <f t="shared" si="215"/>
        <v>33953917</v>
      </c>
      <c r="O1416" s="69" t="b">
        <f t="shared" si="216"/>
        <v>1</v>
      </c>
      <c r="P1416" s="186" t="str">
        <f t="shared" si="222"/>
        <v>33953917</v>
      </c>
      <c r="R1416" s="407" t="str">
        <f t="shared" si="217"/>
        <v>A</v>
      </c>
      <c r="S1416" s="53" t="b">
        <f t="shared" si="218"/>
        <v>1</v>
      </c>
      <c r="U1416" s="69" t="str">
        <f t="shared" si="219"/>
        <v>3.3.95.39.17 - MANUTENÇÃO E CONSERVAÇÃO DE MÁQUINAS E EQUIPAMENTOS</v>
      </c>
    </row>
    <row r="1417" spans="1:21" s="53" customFormat="1" x14ac:dyDescent="0.25">
      <c r="A1417" s="157"/>
      <c r="B1417" s="136" t="s">
        <v>213</v>
      </c>
      <c r="C1417" s="94" t="s">
        <v>213</v>
      </c>
      <c r="D1417" s="94" t="s">
        <v>305</v>
      </c>
      <c r="E1417" s="94" t="s">
        <v>262</v>
      </c>
      <c r="F1417" s="94">
        <v>19</v>
      </c>
      <c r="G1417" s="350" t="str">
        <f t="shared" si="213"/>
        <v>3.3.95.39.19</v>
      </c>
      <c r="H1417" s="95" t="s">
        <v>409</v>
      </c>
      <c r="I1417" s="207" t="str">
        <f t="shared" si="221"/>
        <v>A</v>
      </c>
      <c r="J1417" s="273">
        <f t="shared" si="220"/>
        <v>5</v>
      </c>
      <c r="K1417" s="474" t="s">
        <v>61</v>
      </c>
      <c r="M1417" s="69" t="str">
        <f t="shared" si="214"/>
        <v>3.3.95.39.19</v>
      </c>
      <c r="N1417" s="69" t="str">
        <f t="shared" si="215"/>
        <v>33953919</v>
      </c>
      <c r="O1417" s="69" t="b">
        <f t="shared" si="216"/>
        <v>1</v>
      </c>
      <c r="P1417" s="186" t="str">
        <f t="shared" si="222"/>
        <v>33953919</v>
      </c>
      <c r="R1417" s="407" t="str">
        <f t="shared" si="217"/>
        <v>A</v>
      </c>
      <c r="S1417" s="53" t="b">
        <f t="shared" si="218"/>
        <v>1</v>
      </c>
      <c r="U1417" s="69" t="str">
        <f t="shared" si="219"/>
        <v>3.3.95.39.19 - MANUTENÇÃO E CONSERVAÇÃO DE VEÍCULOS</v>
      </c>
    </row>
    <row r="1418" spans="1:21" s="53" customFormat="1" x14ac:dyDescent="0.25">
      <c r="A1418" s="157"/>
      <c r="B1418" s="136" t="s">
        <v>213</v>
      </c>
      <c r="C1418" s="94" t="s">
        <v>213</v>
      </c>
      <c r="D1418" s="94" t="s">
        <v>305</v>
      </c>
      <c r="E1418" s="94" t="s">
        <v>262</v>
      </c>
      <c r="F1418" s="94">
        <v>20</v>
      </c>
      <c r="G1418" s="350" t="str">
        <f t="shared" si="213"/>
        <v>3.3.95.39.20</v>
      </c>
      <c r="H1418" s="95" t="s">
        <v>410</v>
      </c>
      <c r="I1418" s="207" t="str">
        <f t="shared" si="221"/>
        <v>A</v>
      </c>
      <c r="J1418" s="273">
        <f t="shared" si="220"/>
        <v>5</v>
      </c>
      <c r="K1418" s="474" t="s">
        <v>61</v>
      </c>
      <c r="M1418" s="69" t="str">
        <f t="shared" si="214"/>
        <v>3.3.95.39.20</v>
      </c>
      <c r="N1418" s="69" t="str">
        <f t="shared" si="215"/>
        <v>33953920</v>
      </c>
      <c r="O1418" s="69" t="b">
        <f t="shared" si="216"/>
        <v>1</v>
      </c>
      <c r="P1418" s="186" t="str">
        <f t="shared" si="222"/>
        <v>33953920</v>
      </c>
      <c r="R1418" s="407" t="str">
        <f t="shared" si="217"/>
        <v>A</v>
      </c>
      <c r="S1418" s="53" t="b">
        <f t="shared" si="218"/>
        <v>1</v>
      </c>
      <c r="U1418" s="69" t="str">
        <f t="shared" si="219"/>
        <v>3.3.95.39.20 - MANUTENÇÃO E CONSERVAÇÃO DE BENS MÓVEIS DE OUTRAS NATUREZAS</v>
      </c>
    </row>
    <row r="1419" spans="1:21" s="53" customFormat="1" x14ac:dyDescent="0.25">
      <c r="A1419" s="157"/>
      <c r="B1419" s="136" t="s">
        <v>213</v>
      </c>
      <c r="C1419" s="94" t="s">
        <v>213</v>
      </c>
      <c r="D1419" s="94" t="s">
        <v>305</v>
      </c>
      <c r="E1419" s="94" t="s">
        <v>262</v>
      </c>
      <c r="F1419" s="94">
        <v>21</v>
      </c>
      <c r="G1419" s="350" t="str">
        <f t="shared" ref="G1419:G1482" si="223">B1419&amp;"."&amp;C1419&amp;"."&amp;D1419&amp;"."&amp;E1419&amp;"."&amp;F1419</f>
        <v>3.3.95.39.21</v>
      </c>
      <c r="H1419" s="95" t="s">
        <v>435</v>
      </c>
      <c r="I1419" s="207" t="str">
        <f t="shared" si="221"/>
        <v>A</v>
      </c>
      <c r="J1419" s="273">
        <f t="shared" si="220"/>
        <v>5</v>
      </c>
      <c r="K1419" s="474" t="s">
        <v>61</v>
      </c>
      <c r="M1419" s="69" t="str">
        <f t="shared" ref="M1419:M1482" si="224">B1419&amp;"."&amp;C1419&amp;"."&amp;D1419&amp;"."&amp;E1419&amp;"."&amp;F1419</f>
        <v>3.3.95.39.21</v>
      </c>
      <c r="N1419" s="69" t="str">
        <f t="shared" ref="N1419:N1482" si="225">SUBSTITUTE(M1419,".","")</f>
        <v>33953921</v>
      </c>
      <c r="O1419" s="69" t="b">
        <f t="shared" ref="O1419:O1482" si="226">N1419=P1419</f>
        <v>1</v>
      </c>
      <c r="P1419" s="186" t="str">
        <f t="shared" si="222"/>
        <v>33953921</v>
      </c>
      <c r="R1419" s="407" t="str">
        <f t="shared" ref="R1419:R1482" si="227">IF(IFERROR(SEARCH("Último",K1419),0)&gt;0,"A","S")</f>
        <v>A</v>
      </c>
      <c r="S1419" s="53" t="b">
        <f t="shared" ref="S1419:S1482" si="228">R1419=I1419</f>
        <v>1</v>
      </c>
      <c r="U1419" s="69" t="str">
        <f t="shared" ref="U1419:U1482" si="229">G1419&amp;" - "&amp;H1419</f>
        <v>3.3.95.39.21 - MANUTENÇÃO E CONSERVAÇÃO DE ESTRADAS E VIAS</v>
      </c>
    </row>
    <row r="1420" spans="1:21" s="53" customFormat="1" x14ac:dyDescent="0.25">
      <c r="A1420" s="157"/>
      <c r="B1420" s="136" t="s">
        <v>213</v>
      </c>
      <c r="C1420" s="94" t="s">
        <v>213</v>
      </c>
      <c r="D1420" s="94" t="s">
        <v>305</v>
      </c>
      <c r="E1420" s="94" t="s">
        <v>262</v>
      </c>
      <c r="F1420" s="94">
        <v>22</v>
      </c>
      <c r="G1420" s="350" t="str">
        <f t="shared" si="223"/>
        <v>3.3.95.39.22</v>
      </c>
      <c r="H1420" s="95" t="s">
        <v>436</v>
      </c>
      <c r="I1420" s="207" t="str">
        <f t="shared" si="221"/>
        <v>A</v>
      </c>
      <c r="J1420" s="273">
        <f t="shared" si="220"/>
        <v>5</v>
      </c>
      <c r="K1420" s="474" t="s">
        <v>61</v>
      </c>
      <c r="M1420" s="69" t="str">
        <f t="shared" si="224"/>
        <v>3.3.95.39.22</v>
      </c>
      <c r="N1420" s="69" t="str">
        <f t="shared" si="225"/>
        <v>33953922</v>
      </c>
      <c r="O1420" s="69" t="b">
        <f t="shared" si="226"/>
        <v>1</v>
      </c>
      <c r="P1420" s="186" t="str">
        <f t="shared" si="222"/>
        <v>33953922</v>
      </c>
      <c r="R1420" s="407" t="str">
        <f t="shared" si="227"/>
        <v>A</v>
      </c>
      <c r="S1420" s="53" t="b">
        <f t="shared" si="228"/>
        <v>1</v>
      </c>
      <c r="U1420" s="69" t="str">
        <f t="shared" si="229"/>
        <v>3.3.95.39.22 - EXPOSIÇÕES, CONGRESSOS E CONFERÊNCIAS</v>
      </c>
    </row>
    <row r="1421" spans="1:21" s="53" customFormat="1" x14ac:dyDescent="0.25">
      <c r="A1421" s="157"/>
      <c r="B1421" s="136" t="s">
        <v>213</v>
      </c>
      <c r="C1421" s="94" t="s">
        <v>213</v>
      </c>
      <c r="D1421" s="94" t="s">
        <v>305</v>
      </c>
      <c r="E1421" s="94" t="s">
        <v>262</v>
      </c>
      <c r="F1421" s="94">
        <v>23</v>
      </c>
      <c r="G1421" s="350" t="str">
        <f t="shared" si="223"/>
        <v>3.3.95.39.23</v>
      </c>
      <c r="H1421" s="95" t="s">
        <v>437</v>
      </c>
      <c r="I1421" s="207" t="str">
        <f t="shared" si="221"/>
        <v>A</v>
      </c>
      <c r="J1421" s="273">
        <f t="shared" ref="J1421:J1484" si="230">IF( (VALUE(F1421) &gt; 0), 5,IF( (VALUE(E1421) &gt; 0), 4,IF( (VALUE(D1421) &gt; 0), 3,IF( (VALUE(C1421) &gt; 0), 2,1))))</f>
        <v>5</v>
      </c>
      <c r="K1421" s="474" t="s">
        <v>61</v>
      </c>
      <c r="M1421" s="69" t="str">
        <f t="shared" si="224"/>
        <v>3.3.95.39.23</v>
      </c>
      <c r="N1421" s="69" t="str">
        <f t="shared" si="225"/>
        <v>33953923</v>
      </c>
      <c r="O1421" s="69" t="b">
        <f t="shared" si="226"/>
        <v>1</v>
      </c>
      <c r="P1421" s="186" t="str">
        <f t="shared" si="222"/>
        <v>33953923</v>
      </c>
      <c r="R1421" s="407" t="str">
        <f t="shared" si="227"/>
        <v>A</v>
      </c>
      <c r="S1421" s="53" t="b">
        <f t="shared" si="228"/>
        <v>1</v>
      </c>
      <c r="U1421" s="69" t="str">
        <f t="shared" si="229"/>
        <v>3.3.95.39.23 - FESTIVIDADES E HOMENAGENS</v>
      </c>
    </row>
    <row r="1422" spans="1:21" s="85" customFormat="1" x14ac:dyDescent="0.25">
      <c r="B1422" s="136" t="s">
        <v>213</v>
      </c>
      <c r="C1422" s="94" t="s">
        <v>213</v>
      </c>
      <c r="D1422" s="94" t="s">
        <v>305</v>
      </c>
      <c r="E1422" s="94" t="s">
        <v>262</v>
      </c>
      <c r="F1422" s="94">
        <v>32</v>
      </c>
      <c r="G1422" s="350" t="str">
        <f t="shared" si="223"/>
        <v>3.3.95.39.32</v>
      </c>
      <c r="H1422" s="95" t="s">
        <v>329</v>
      </c>
      <c r="I1422" s="207" t="str">
        <f t="shared" si="221"/>
        <v>A</v>
      </c>
      <c r="J1422" s="273">
        <f t="shared" si="230"/>
        <v>5</v>
      </c>
      <c r="K1422" s="474" t="s">
        <v>61</v>
      </c>
      <c r="M1422" s="69" t="str">
        <f t="shared" si="224"/>
        <v>3.3.95.39.32</v>
      </c>
      <c r="N1422" s="69" t="str">
        <f t="shared" si="225"/>
        <v>33953932</v>
      </c>
      <c r="O1422" s="69" t="b">
        <f t="shared" si="226"/>
        <v>1</v>
      </c>
      <c r="P1422" s="186" t="str">
        <f t="shared" si="222"/>
        <v>33953932</v>
      </c>
      <c r="R1422" s="411" t="str">
        <f t="shared" si="227"/>
        <v>A</v>
      </c>
      <c r="S1422" s="85" t="b">
        <f t="shared" si="228"/>
        <v>1</v>
      </c>
      <c r="U1422" s="69" t="str">
        <f t="shared" si="229"/>
        <v>3.3.95.39.32 - TRANSPORTE ESCOLAR</v>
      </c>
    </row>
    <row r="1423" spans="1:21" s="53" customFormat="1" x14ac:dyDescent="0.25">
      <c r="A1423" s="157"/>
      <c r="B1423" s="136" t="s">
        <v>213</v>
      </c>
      <c r="C1423" s="94" t="s">
        <v>213</v>
      </c>
      <c r="D1423" s="94" t="s">
        <v>305</v>
      </c>
      <c r="E1423" s="94" t="s">
        <v>262</v>
      </c>
      <c r="F1423" s="94">
        <v>35</v>
      </c>
      <c r="G1423" s="350" t="str">
        <f t="shared" si="223"/>
        <v>3.3.95.39.35</v>
      </c>
      <c r="H1423" s="95" t="s">
        <v>424</v>
      </c>
      <c r="I1423" s="207" t="str">
        <f t="shared" si="221"/>
        <v>A</v>
      </c>
      <c r="J1423" s="273">
        <f t="shared" si="230"/>
        <v>5</v>
      </c>
      <c r="K1423" s="474" t="s">
        <v>61</v>
      </c>
      <c r="M1423" s="69" t="str">
        <f t="shared" si="224"/>
        <v>3.3.95.39.35</v>
      </c>
      <c r="N1423" s="69" t="str">
        <f t="shared" si="225"/>
        <v>33953935</v>
      </c>
      <c r="O1423" s="69" t="b">
        <f t="shared" si="226"/>
        <v>1</v>
      </c>
      <c r="P1423" s="186" t="str">
        <f t="shared" si="222"/>
        <v>33953935</v>
      </c>
      <c r="R1423" s="407" t="str">
        <f t="shared" si="227"/>
        <v>A</v>
      </c>
      <c r="S1423" s="53" t="b">
        <f t="shared" si="228"/>
        <v>1</v>
      </c>
      <c r="U1423" s="69" t="str">
        <f t="shared" si="229"/>
        <v>3.3.95.39.35 - MULTAS DEDUTÍVEIS</v>
      </c>
    </row>
    <row r="1424" spans="1:21" s="53" customFormat="1" x14ac:dyDescent="0.25">
      <c r="A1424" s="157"/>
      <c r="B1424" s="136" t="s">
        <v>213</v>
      </c>
      <c r="C1424" s="94" t="s">
        <v>213</v>
      </c>
      <c r="D1424" s="94" t="s">
        <v>305</v>
      </c>
      <c r="E1424" s="94" t="s">
        <v>262</v>
      </c>
      <c r="F1424" s="94">
        <v>36</v>
      </c>
      <c r="G1424" s="350" t="str">
        <f t="shared" si="223"/>
        <v>3.3.95.39.36</v>
      </c>
      <c r="H1424" s="95" t="s">
        <v>427</v>
      </c>
      <c r="I1424" s="207" t="str">
        <f t="shared" si="221"/>
        <v>A</v>
      </c>
      <c r="J1424" s="273">
        <f t="shared" si="230"/>
        <v>5</v>
      </c>
      <c r="K1424" s="474" t="s">
        <v>61</v>
      </c>
      <c r="M1424" s="69" t="str">
        <f t="shared" si="224"/>
        <v>3.3.95.39.36</v>
      </c>
      <c r="N1424" s="69" t="str">
        <f t="shared" si="225"/>
        <v>33953936</v>
      </c>
      <c r="O1424" s="69" t="b">
        <f t="shared" si="226"/>
        <v>1</v>
      </c>
      <c r="P1424" s="186" t="str">
        <f t="shared" si="222"/>
        <v>33953936</v>
      </c>
      <c r="R1424" s="407" t="str">
        <f t="shared" si="227"/>
        <v>A</v>
      </c>
      <c r="S1424" s="53" t="b">
        <f t="shared" si="228"/>
        <v>1</v>
      </c>
      <c r="U1424" s="69" t="str">
        <f t="shared" si="229"/>
        <v>3.3.95.39.36 - MULTAS INDEDUTÍVEIS</v>
      </c>
    </row>
    <row r="1425" spans="1:21" s="53" customFormat="1" x14ac:dyDescent="0.25">
      <c r="A1425" s="157"/>
      <c r="B1425" s="136" t="s">
        <v>213</v>
      </c>
      <c r="C1425" s="94" t="s">
        <v>213</v>
      </c>
      <c r="D1425" s="94" t="s">
        <v>305</v>
      </c>
      <c r="E1425" s="94" t="s">
        <v>262</v>
      </c>
      <c r="F1425" s="94">
        <v>37</v>
      </c>
      <c r="G1425" s="350" t="str">
        <f t="shared" si="223"/>
        <v>3.3.95.39.37</v>
      </c>
      <c r="H1425" s="95" t="s">
        <v>425</v>
      </c>
      <c r="I1425" s="207" t="str">
        <f t="shared" si="221"/>
        <v>A</v>
      </c>
      <c r="J1425" s="273">
        <f t="shared" si="230"/>
        <v>5</v>
      </c>
      <c r="K1425" s="474" t="s">
        <v>61</v>
      </c>
      <c r="M1425" s="69" t="str">
        <f t="shared" si="224"/>
        <v>3.3.95.39.37</v>
      </c>
      <c r="N1425" s="69" t="str">
        <f t="shared" si="225"/>
        <v>33953937</v>
      </c>
      <c r="O1425" s="69" t="b">
        <f t="shared" si="226"/>
        <v>1</v>
      </c>
      <c r="P1425" s="186" t="str">
        <f t="shared" si="222"/>
        <v>33953937</v>
      </c>
      <c r="R1425" s="407" t="str">
        <f t="shared" si="227"/>
        <v>A</v>
      </c>
      <c r="S1425" s="53" t="b">
        <f t="shared" si="228"/>
        <v>1</v>
      </c>
      <c r="U1425" s="69" t="str">
        <f t="shared" si="229"/>
        <v>3.3.95.39.37 - JUROS</v>
      </c>
    </row>
    <row r="1426" spans="1:21" s="53" customFormat="1" x14ac:dyDescent="0.25">
      <c r="A1426" s="157"/>
      <c r="B1426" s="136" t="s">
        <v>213</v>
      </c>
      <c r="C1426" s="94" t="s">
        <v>213</v>
      </c>
      <c r="D1426" s="94" t="s">
        <v>305</v>
      </c>
      <c r="E1426" s="94" t="s">
        <v>262</v>
      </c>
      <c r="F1426" s="94">
        <v>38</v>
      </c>
      <c r="G1426" s="350" t="str">
        <f t="shared" si="223"/>
        <v>3.3.95.39.38</v>
      </c>
      <c r="H1426" s="95" t="s">
        <v>423</v>
      </c>
      <c r="I1426" s="207" t="str">
        <f t="shared" si="221"/>
        <v>A</v>
      </c>
      <c r="J1426" s="273">
        <f t="shared" si="230"/>
        <v>5</v>
      </c>
      <c r="K1426" s="474" t="s">
        <v>61</v>
      </c>
      <c r="M1426" s="69" t="str">
        <f t="shared" si="224"/>
        <v>3.3.95.39.38</v>
      </c>
      <c r="N1426" s="69" t="str">
        <f t="shared" si="225"/>
        <v>33953938</v>
      </c>
      <c r="O1426" s="69" t="b">
        <f t="shared" si="226"/>
        <v>1</v>
      </c>
      <c r="P1426" s="186" t="str">
        <f t="shared" si="222"/>
        <v>33953938</v>
      </c>
      <c r="R1426" s="407" t="str">
        <f t="shared" si="227"/>
        <v>A</v>
      </c>
      <c r="S1426" s="53" t="b">
        <f t="shared" si="228"/>
        <v>1</v>
      </c>
      <c r="U1426" s="69" t="str">
        <f t="shared" si="229"/>
        <v>3.3.95.39.38 - ENCARGOS FINANCEIROS DEDUTÍVEIS</v>
      </c>
    </row>
    <row r="1427" spans="1:21" s="53" customFormat="1" x14ac:dyDescent="0.25">
      <c r="A1427" s="157"/>
      <c r="B1427" s="136" t="s">
        <v>213</v>
      </c>
      <c r="C1427" s="94" t="s">
        <v>213</v>
      </c>
      <c r="D1427" s="94" t="s">
        <v>305</v>
      </c>
      <c r="E1427" s="94" t="s">
        <v>262</v>
      </c>
      <c r="F1427" s="94">
        <v>39</v>
      </c>
      <c r="G1427" s="350" t="str">
        <f t="shared" si="223"/>
        <v>3.3.95.39.39</v>
      </c>
      <c r="H1427" s="95" t="s">
        <v>426</v>
      </c>
      <c r="I1427" s="207" t="str">
        <f t="shared" si="221"/>
        <v>A</v>
      </c>
      <c r="J1427" s="273">
        <f t="shared" si="230"/>
        <v>5</v>
      </c>
      <c r="K1427" s="474" t="s">
        <v>61</v>
      </c>
      <c r="M1427" s="69" t="str">
        <f t="shared" si="224"/>
        <v>3.3.95.39.39</v>
      </c>
      <c r="N1427" s="69" t="str">
        <f t="shared" si="225"/>
        <v>33953939</v>
      </c>
      <c r="O1427" s="69" t="b">
        <f t="shared" si="226"/>
        <v>1</v>
      </c>
      <c r="P1427" s="186" t="str">
        <f t="shared" si="222"/>
        <v>33953939</v>
      </c>
      <c r="R1427" s="407" t="str">
        <f t="shared" si="227"/>
        <v>A</v>
      </c>
      <c r="S1427" s="53" t="b">
        <f t="shared" si="228"/>
        <v>1</v>
      </c>
      <c r="U1427" s="69" t="str">
        <f t="shared" si="229"/>
        <v>3.3.95.39.39 - ENCARGOS FINANCEIROS INDEDUTÍVEIS</v>
      </c>
    </row>
    <row r="1428" spans="1:21" s="53" customFormat="1" x14ac:dyDescent="0.25">
      <c r="A1428" s="157"/>
      <c r="B1428" s="136" t="s">
        <v>213</v>
      </c>
      <c r="C1428" s="94" t="s">
        <v>213</v>
      </c>
      <c r="D1428" s="94" t="s">
        <v>305</v>
      </c>
      <c r="E1428" s="94" t="s">
        <v>262</v>
      </c>
      <c r="F1428" s="94">
        <v>40</v>
      </c>
      <c r="G1428" s="350" t="str">
        <f t="shared" si="223"/>
        <v>3.3.95.39.40</v>
      </c>
      <c r="H1428" s="95" t="s">
        <v>438</v>
      </c>
      <c r="I1428" s="207" t="str">
        <f t="shared" ref="I1428:I1491" si="231">IF(J1428&lt;J1429,"S","A")</f>
        <v>A</v>
      </c>
      <c r="J1428" s="273">
        <f t="shared" si="230"/>
        <v>5</v>
      </c>
      <c r="K1428" s="474" t="s">
        <v>61</v>
      </c>
      <c r="M1428" s="69" t="str">
        <f t="shared" si="224"/>
        <v>3.3.95.39.40</v>
      </c>
      <c r="N1428" s="69" t="str">
        <f t="shared" si="225"/>
        <v>33953940</v>
      </c>
      <c r="O1428" s="69" t="b">
        <f t="shared" si="226"/>
        <v>1</v>
      </c>
      <c r="P1428" s="186" t="str">
        <f t="shared" si="222"/>
        <v>33953940</v>
      </c>
      <c r="R1428" s="407" t="str">
        <f t="shared" si="227"/>
        <v>A</v>
      </c>
      <c r="S1428" s="53" t="b">
        <f t="shared" si="228"/>
        <v>1</v>
      </c>
      <c r="U1428" s="69" t="str">
        <f t="shared" si="229"/>
        <v>3.3.95.39.40 - PROGRAMA DE ALIMENTAÇÃO DO TRABALHADOR</v>
      </c>
    </row>
    <row r="1429" spans="1:21" s="53" customFormat="1" x14ac:dyDescent="0.25">
      <c r="A1429" s="157"/>
      <c r="B1429" s="136" t="s">
        <v>213</v>
      </c>
      <c r="C1429" s="94" t="s">
        <v>213</v>
      </c>
      <c r="D1429" s="94" t="s">
        <v>305</v>
      </c>
      <c r="E1429" s="94" t="s">
        <v>262</v>
      </c>
      <c r="F1429" s="94">
        <v>41</v>
      </c>
      <c r="G1429" s="350" t="str">
        <f t="shared" si="223"/>
        <v>3.3.95.39.41</v>
      </c>
      <c r="H1429" s="95" t="s">
        <v>412</v>
      </c>
      <c r="I1429" s="207" t="str">
        <f t="shared" si="231"/>
        <v>A</v>
      </c>
      <c r="J1429" s="273">
        <f t="shared" si="230"/>
        <v>5</v>
      </c>
      <c r="K1429" s="474" t="s">
        <v>61</v>
      </c>
      <c r="M1429" s="69" t="str">
        <f t="shared" si="224"/>
        <v>3.3.95.39.41</v>
      </c>
      <c r="N1429" s="69" t="str">
        <f t="shared" si="225"/>
        <v>33953941</v>
      </c>
      <c r="O1429" s="69" t="b">
        <f t="shared" si="226"/>
        <v>1</v>
      </c>
      <c r="P1429" s="186" t="str">
        <f t="shared" si="222"/>
        <v>33953941</v>
      </c>
      <c r="R1429" s="407" t="str">
        <f t="shared" si="227"/>
        <v>A</v>
      </c>
      <c r="S1429" s="53" t="b">
        <f t="shared" si="228"/>
        <v>1</v>
      </c>
      <c r="U1429" s="69" t="str">
        <f t="shared" si="229"/>
        <v>3.3.95.39.41 - FORNECIMENTO DE ALIMENTAÇÃO</v>
      </c>
    </row>
    <row r="1430" spans="1:21" s="53" customFormat="1" x14ac:dyDescent="0.25">
      <c r="A1430" s="157"/>
      <c r="B1430" s="136" t="s">
        <v>213</v>
      </c>
      <c r="C1430" s="94" t="s">
        <v>213</v>
      </c>
      <c r="D1430" s="94" t="s">
        <v>305</v>
      </c>
      <c r="E1430" s="94" t="s">
        <v>262</v>
      </c>
      <c r="F1430" s="94">
        <v>42</v>
      </c>
      <c r="G1430" s="350" t="str">
        <f t="shared" si="223"/>
        <v>3.3.95.39.42</v>
      </c>
      <c r="H1430" s="95" t="s">
        <v>413</v>
      </c>
      <c r="I1430" s="207" t="str">
        <f t="shared" si="231"/>
        <v>A</v>
      </c>
      <c r="J1430" s="273">
        <f t="shared" si="230"/>
        <v>5</v>
      </c>
      <c r="K1430" s="474" t="s">
        <v>61</v>
      </c>
      <c r="M1430" s="69" t="str">
        <f t="shared" si="224"/>
        <v>3.3.95.39.42</v>
      </c>
      <c r="N1430" s="69" t="str">
        <f t="shared" si="225"/>
        <v>33953942</v>
      </c>
      <c r="O1430" s="69" t="b">
        <f t="shared" si="226"/>
        <v>1</v>
      </c>
      <c r="P1430" s="186" t="str">
        <f t="shared" si="222"/>
        <v>33953942</v>
      </c>
      <c r="R1430" s="407" t="str">
        <f t="shared" si="227"/>
        <v>A</v>
      </c>
      <c r="S1430" s="53" t="b">
        <f t="shared" si="228"/>
        <v>1</v>
      </c>
      <c r="U1430" s="69" t="str">
        <f t="shared" si="229"/>
        <v>3.3.95.39.42 - SERVIÇOS DE CARÁTER SECRETO OU RESERVADO</v>
      </c>
    </row>
    <row r="1431" spans="1:21" s="53" customFormat="1" x14ac:dyDescent="0.25">
      <c r="A1431" s="157"/>
      <c r="B1431" s="136" t="s">
        <v>213</v>
      </c>
      <c r="C1431" s="94" t="s">
        <v>213</v>
      </c>
      <c r="D1431" s="94" t="s">
        <v>305</v>
      </c>
      <c r="E1431" s="94" t="s">
        <v>262</v>
      </c>
      <c r="F1431" s="94" t="s">
        <v>243</v>
      </c>
      <c r="G1431" s="350" t="str">
        <f t="shared" si="223"/>
        <v>3.3.95.39.43</v>
      </c>
      <c r="H1431" s="95" t="s">
        <v>164</v>
      </c>
      <c r="I1431" s="207" t="str">
        <f t="shared" si="231"/>
        <v>A</v>
      </c>
      <c r="J1431" s="273">
        <f t="shared" si="230"/>
        <v>5</v>
      </c>
      <c r="K1431" s="474" t="s">
        <v>61</v>
      </c>
      <c r="M1431" s="69" t="str">
        <f t="shared" si="224"/>
        <v>3.3.95.39.43</v>
      </c>
      <c r="N1431" s="69" t="str">
        <f t="shared" si="225"/>
        <v>33953943</v>
      </c>
      <c r="O1431" s="69" t="b">
        <f t="shared" si="226"/>
        <v>1</v>
      </c>
      <c r="P1431" s="186" t="str">
        <f t="shared" si="222"/>
        <v>33953943</v>
      </c>
      <c r="R1431" s="407" t="str">
        <f t="shared" si="227"/>
        <v>A</v>
      </c>
      <c r="S1431" s="53" t="b">
        <f t="shared" si="228"/>
        <v>1</v>
      </c>
      <c r="U1431" s="69" t="str">
        <f t="shared" si="229"/>
        <v>3.3.95.39.43 - SERVIÇOS DE ENERGIA ELÉTRICA</v>
      </c>
    </row>
    <row r="1432" spans="1:21" s="53" customFormat="1" x14ac:dyDescent="0.25">
      <c r="A1432" s="157"/>
      <c r="B1432" s="136" t="s">
        <v>213</v>
      </c>
      <c r="C1432" s="94" t="s">
        <v>213</v>
      </c>
      <c r="D1432" s="94" t="s">
        <v>305</v>
      </c>
      <c r="E1432" s="94" t="s">
        <v>262</v>
      </c>
      <c r="F1432" s="94" t="s">
        <v>244</v>
      </c>
      <c r="G1432" s="350" t="str">
        <f t="shared" si="223"/>
        <v>3.3.95.39.44</v>
      </c>
      <c r="H1432" s="95" t="s">
        <v>165</v>
      </c>
      <c r="I1432" s="207" t="str">
        <f t="shared" si="231"/>
        <v>A</v>
      </c>
      <c r="J1432" s="273">
        <f t="shared" si="230"/>
        <v>5</v>
      </c>
      <c r="K1432" s="474" t="s">
        <v>61</v>
      </c>
      <c r="M1432" s="69" t="str">
        <f t="shared" si="224"/>
        <v>3.3.95.39.44</v>
      </c>
      <c r="N1432" s="69" t="str">
        <f t="shared" si="225"/>
        <v>33953944</v>
      </c>
      <c r="O1432" s="69" t="b">
        <f t="shared" si="226"/>
        <v>1</v>
      </c>
      <c r="P1432" s="186" t="str">
        <f t="shared" si="222"/>
        <v>33953944</v>
      </c>
      <c r="R1432" s="407" t="str">
        <f t="shared" si="227"/>
        <v>A</v>
      </c>
      <c r="S1432" s="53" t="b">
        <f t="shared" si="228"/>
        <v>1</v>
      </c>
      <c r="U1432" s="69" t="str">
        <f t="shared" si="229"/>
        <v>3.3.95.39.44 - SERVIÇOS DE ÁGUA E ESGOTO</v>
      </c>
    </row>
    <row r="1433" spans="1:21" s="53" customFormat="1" x14ac:dyDescent="0.25">
      <c r="A1433" s="157"/>
      <c r="B1433" s="136" t="s">
        <v>213</v>
      </c>
      <c r="C1433" s="94" t="s">
        <v>213</v>
      </c>
      <c r="D1433" s="94" t="s">
        <v>305</v>
      </c>
      <c r="E1433" s="94" t="s">
        <v>262</v>
      </c>
      <c r="F1433" s="94">
        <v>45</v>
      </c>
      <c r="G1433" s="350" t="str">
        <f t="shared" si="223"/>
        <v>3.3.95.39.45</v>
      </c>
      <c r="H1433" s="95" t="s">
        <v>439</v>
      </c>
      <c r="I1433" s="207" t="str">
        <f t="shared" si="231"/>
        <v>A</v>
      </c>
      <c r="J1433" s="273">
        <f t="shared" si="230"/>
        <v>5</v>
      </c>
      <c r="K1433" s="474" t="s">
        <v>61</v>
      </c>
      <c r="M1433" s="69" t="str">
        <f t="shared" si="224"/>
        <v>3.3.95.39.45</v>
      </c>
      <c r="N1433" s="69" t="str">
        <f t="shared" si="225"/>
        <v>33953945</v>
      </c>
      <c r="O1433" s="69" t="b">
        <f t="shared" si="226"/>
        <v>1</v>
      </c>
      <c r="P1433" s="186" t="str">
        <f t="shared" si="222"/>
        <v>33953945</v>
      </c>
      <c r="R1433" s="407" t="str">
        <f t="shared" si="227"/>
        <v>A</v>
      </c>
      <c r="S1433" s="53" t="b">
        <f t="shared" si="228"/>
        <v>1</v>
      </c>
      <c r="U1433" s="69" t="str">
        <f t="shared" si="229"/>
        <v>3.3.95.39.45 - SERVIÇOS DE GÁS</v>
      </c>
    </row>
    <row r="1434" spans="1:21" s="53" customFormat="1" x14ac:dyDescent="0.25">
      <c r="A1434" s="157"/>
      <c r="B1434" s="136" t="s">
        <v>213</v>
      </c>
      <c r="C1434" s="94" t="s">
        <v>213</v>
      </c>
      <c r="D1434" s="94" t="s">
        <v>305</v>
      </c>
      <c r="E1434" s="94" t="s">
        <v>262</v>
      </c>
      <c r="F1434" s="94">
        <v>46</v>
      </c>
      <c r="G1434" s="350" t="str">
        <f t="shared" si="223"/>
        <v>3.3.95.39.46</v>
      </c>
      <c r="H1434" s="95" t="s">
        <v>415</v>
      </c>
      <c r="I1434" s="207" t="str">
        <f t="shared" si="231"/>
        <v>A</v>
      </c>
      <c r="J1434" s="273">
        <f t="shared" si="230"/>
        <v>5</v>
      </c>
      <c r="K1434" s="474" t="s">
        <v>61</v>
      </c>
      <c r="M1434" s="69" t="str">
        <f t="shared" si="224"/>
        <v>3.3.95.39.46</v>
      </c>
      <c r="N1434" s="69" t="str">
        <f t="shared" si="225"/>
        <v>33953946</v>
      </c>
      <c r="O1434" s="69" t="b">
        <f t="shared" si="226"/>
        <v>1</v>
      </c>
      <c r="P1434" s="186" t="str">
        <f t="shared" si="222"/>
        <v>33953946</v>
      </c>
      <c r="R1434" s="407" t="str">
        <f t="shared" si="227"/>
        <v>A</v>
      </c>
      <c r="S1434" s="53" t="b">
        <f t="shared" si="228"/>
        <v>1</v>
      </c>
      <c r="U1434" s="69" t="str">
        <f t="shared" si="229"/>
        <v>3.3.95.39.46 - SERVIÇOS DOMÉSTICOS</v>
      </c>
    </row>
    <row r="1435" spans="1:21" s="53" customFormat="1" x14ac:dyDescent="0.25">
      <c r="A1435" s="157"/>
      <c r="B1435" s="136" t="s">
        <v>213</v>
      </c>
      <c r="C1435" s="94" t="s">
        <v>213</v>
      </c>
      <c r="D1435" s="94" t="s">
        <v>305</v>
      </c>
      <c r="E1435" s="94" t="s">
        <v>262</v>
      </c>
      <c r="F1435" s="94" t="s">
        <v>247</v>
      </c>
      <c r="G1435" s="350" t="str">
        <f t="shared" si="223"/>
        <v>3.3.95.39.47</v>
      </c>
      <c r="H1435" s="95" t="s">
        <v>166</v>
      </c>
      <c r="I1435" s="207" t="str">
        <f t="shared" si="231"/>
        <v>A</v>
      </c>
      <c r="J1435" s="273">
        <f t="shared" si="230"/>
        <v>5</v>
      </c>
      <c r="K1435" s="474" t="s">
        <v>61</v>
      </c>
      <c r="M1435" s="69" t="str">
        <f t="shared" si="224"/>
        <v>3.3.95.39.47</v>
      </c>
      <c r="N1435" s="69" t="str">
        <f t="shared" si="225"/>
        <v>33953947</v>
      </c>
      <c r="O1435" s="69" t="b">
        <f t="shared" si="226"/>
        <v>1</v>
      </c>
      <c r="P1435" s="186" t="str">
        <f t="shared" si="222"/>
        <v>33953947</v>
      </c>
      <c r="R1435" s="407" t="str">
        <f t="shared" si="227"/>
        <v>A</v>
      </c>
      <c r="S1435" s="53" t="b">
        <f t="shared" si="228"/>
        <v>1</v>
      </c>
      <c r="U1435" s="69" t="str">
        <f t="shared" si="229"/>
        <v>3.3.95.39.47 - SERVIÇOS DE COMUNICAÇÃO EM GERAL</v>
      </c>
    </row>
    <row r="1436" spans="1:21" s="53" customFormat="1" x14ac:dyDescent="0.25">
      <c r="A1436" s="157"/>
      <c r="B1436" s="136" t="s">
        <v>213</v>
      </c>
      <c r="C1436" s="94" t="s">
        <v>213</v>
      </c>
      <c r="D1436" s="94" t="s">
        <v>305</v>
      </c>
      <c r="E1436" s="94" t="s">
        <v>262</v>
      </c>
      <c r="F1436" s="94">
        <v>48</v>
      </c>
      <c r="G1436" s="350" t="str">
        <f t="shared" si="223"/>
        <v>3.3.95.39.48</v>
      </c>
      <c r="H1436" s="95" t="s">
        <v>416</v>
      </c>
      <c r="I1436" s="207" t="str">
        <f t="shared" si="231"/>
        <v>A</v>
      </c>
      <c r="J1436" s="273">
        <f t="shared" si="230"/>
        <v>5</v>
      </c>
      <c r="K1436" s="474" t="s">
        <v>61</v>
      </c>
      <c r="M1436" s="69" t="str">
        <f t="shared" si="224"/>
        <v>3.3.95.39.48</v>
      </c>
      <c r="N1436" s="69" t="str">
        <f t="shared" si="225"/>
        <v>33953948</v>
      </c>
      <c r="O1436" s="69" t="b">
        <f t="shared" si="226"/>
        <v>1</v>
      </c>
      <c r="P1436" s="186" t="str">
        <f t="shared" si="222"/>
        <v>33953948</v>
      </c>
      <c r="R1436" s="407" t="str">
        <f t="shared" si="227"/>
        <v>A</v>
      </c>
      <c r="S1436" s="53" t="b">
        <f t="shared" si="228"/>
        <v>1</v>
      </c>
      <c r="U1436" s="69" t="str">
        <f t="shared" si="229"/>
        <v>3.3.95.39.48 - SERVIÇO DE SELEÇÃO E TREINAMENTO</v>
      </c>
    </row>
    <row r="1437" spans="1:21" s="53" customFormat="1" x14ac:dyDescent="0.25">
      <c r="A1437" s="157"/>
      <c r="B1437" s="136" t="s">
        <v>213</v>
      </c>
      <c r="C1437" s="94" t="s">
        <v>213</v>
      </c>
      <c r="D1437" s="94" t="s">
        <v>305</v>
      </c>
      <c r="E1437" s="94" t="s">
        <v>262</v>
      </c>
      <c r="F1437" s="94">
        <v>49</v>
      </c>
      <c r="G1437" s="350" t="str">
        <f t="shared" si="223"/>
        <v>3.3.95.39.49</v>
      </c>
      <c r="H1437" s="95" t="s">
        <v>440</v>
      </c>
      <c r="I1437" s="207" t="str">
        <f t="shared" si="231"/>
        <v>A</v>
      </c>
      <c r="J1437" s="273">
        <f t="shared" si="230"/>
        <v>5</v>
      </c>
      <c r="K1437" s="474" t="s">
        <v>61</v>
      </c>
      <c r="M1437" s="69" t="str">
        <f t="shared" si="224"/>
        <v>3.3.95.39.49</v>
      </c>
      <c r="N1437" s="69" t="str">
        <f t="shared" si="225"/>
        <v>33953949</v>
      </c>
      <c r="O1437" s="69" t="b">
        <f t="shared" si="226"/>
        <v>1</v>
      </c>
      <c r="P1437" s="186" t="str">
        <f t="shared" si="222"/>
        <v>33953949</v>
      </c>
      <c r="R1437" s="407" t="str">
        <f t="shared" si="227"/>
        <v>A</v>
      </c>
      <c r="S1437" s="53" t="b">
        <f t="shared" si="228"/>
        <v>1</v>
      </c>
      <c r="U1437" s="69" t="str">
        <f t="shared" si="229"/>
        <v>3.3.95.39.49 - PRODUÇÕES JORNALÍSTICAS</v>
      </c>
    </row>
    <row r="1438" spans="1:21" s="53" customFormat="1" x14ac:dyDescent="0.25">
      <c r="A1438" s="157"/>
      <c r="B1438" s="136" t="s">
        <v>213</v>
      </c>
      <c r="C1438" s="94" t="s">
        <v>213</v>
      </c>
      <c r="D1438" s="94" t="s">
        <v>305</v>
      </c>
      <c r="E1438" s="94" t="s">
        <v>262</v>
      </c>
      <c r="F1438" s="94" t="s">
        <v>235</v>
      </c>
      <c r="G1438" s="350" t="str">
        <f t="shared" si="223"/>
        <v>3.3.95.39.50</v>
      </c>
      <c r="H1438" s="95" t="s">
        <v>695</v>
      </c>
      <c r="I1438" s="207" t="str">
        <f t="shared" si="231"/>
        <v>A</v>
      </c>
      <c r="J1438" s="273">
        <f t="shared" si="230"/>
        <v>5</v>
      </c>
      <c r="K1438" s="474" t="s">
        <v>61</v>
      </c>
      <c r="M1438" s="69" t="str">
        <f t="shared" si="224"/>
        <v>3.3.95.39.50</v>
      </c>
      <c r="N1438" s="69" t="str">
        <f t="shared" si="225"/>
        <v>33953950</v>
      </c>
      <c r="O1438" s="69" t="b">
        <f t="shared" si="226"/>
        <v>1</v>
      </c>
      <c r="P1438" s="186" t="str">
        <f t="shared" si="222"/>
        <v>33953950</v>
      </c>
      <c r="R1438" s="407" t="str">
        <f t="shared" si="227"/>
        <v>A</v>
      </c>
      <c r="S1438" s="53" t="b">
        <f t="shared" si="228"/>
        <v>1</v>
      </c>
      <c r="U1438" s="69" t="str">
        <f t="shared" si="229"/>
        <v>3.3.95.39.50 - SERV.MEDICO-HOSPITAL., ODONTOL.E LABORATORIAIS</v>
      </c>
    </row>
    <row r="1439" spans="1:21" s="53" customFormat="1" x14ac:dyDescent="0.25">
      <c r="A1439" s="157"/>
      <c r="B1439" s="136" t="s">
        <v>213</v>
      </c>
      <c r="C1439" s="94" t="s">
        <v>213</v>
      </c>
      <c r="D1439" s="94" t="s">
        <v>305</v>
      </c>
      <c r="E1439" s="94" t="s">
        <v>262</v>
      </c>
      <c r="F1439" s="94">
        <v>51</v>
      </c>
      <c r="G1439" s="350" t="str">
        <f t="shared" si="223"/>
        <v>3.3.95.39.51</v>
      </c>
      <c r="H1439" s="95" t="s">
        <v>441</v>
      </c>
      <c r="I1439" s="207" t="str">
        <f t="shared" si="231"/>
        <v>A</v>
      </c>
      <c r="J1439" s="273">
        <f t="shared" si="230"/>
        <v>5</v>
      </c>
      <c r="K1439" s="474" t="s">
        <v>61</v>
      </c>
      <c r="M1439" s="69" t="str">
        <f t="shared" si="224"/>
        <v>3.3.95.39.51</v>
      </c>
      <c r="N1439" s="69" t="str">
        <f t="shared" si="225"/>
        <v>33953951</v>
      </c>
      <c r="O1439" s="69" t="b">
        <f t="shared" si="226"/>
        <v>1</v>
      </c>
      <c r="P1439" s="186" t="str">
        <f t="shared" si="222"/>
        <v>33953951</v>
      </c>
      <c r="R1439" s="407" t="str">
        <f t="shared" si="227"/>
        <v>A</v>
      </c>
      <c r="S1439" s="53" t="b">
        <f t="shared" si="228"/>
        <v>1</v>
      </c>
      <c r="U1439" s="69" t="str">
        <f t="shared" si="229"/>
        <v>3.3.95.39.51 - SERVIÇOS DE ANÁLISES E PESQUISAS CIENTÍFICAS</v>
      </c>
    </row>
    <row r="1440" spans="1:21" s="53" customFormat="1" x14ac:dyDescent="0.25">
      <c r="A1440" s="157"/>
      <c r="B1440" s="136" t="s">
        <v>213</v>
      </c>
      <c r="C1440" s="94" t="s">
        <v>213</v>
      </c>
      <c r="D1440" s="94" t="s">
        <v>305</v>
      </c>
      <c r="E1440" s="94" t="s">
        <v>262</v>
      </c>
      <c r="F1440" s="94">
        <v>52</v>
      </c>
      <c r="G1440" s="350" t="str">
        <f t="shared" si="223"/>
        <v>3.3.95.39.52</v>
      </c>
      <c r="H1440" s="95" t="s">
        <v>417</v>
      </c>
      <c r="I1440" s="207" t="str">
        <f t="shared" si="231"/>
        <v>A</v>
      </c>
      <c r="J1440" s="273">
        <f t="shared" si="230"/>
        <v>5</v>
      </c>
      <c r="K1440" s="474" t="s">
        <v>61</v>
      </c>
      <c r="M1440" s="69" t="str">
        <f t="shared" si="224"/>
        <v>3.3.95.39.52</v>
      </c>
      <c r="N1440" s="69" t="str">
        <f t="shared" si="225"/>
        <v>33953952</v>
      </c>
      <c r="O1440" s="69" t="b">
        <f t="shared" si="226"/>
        <v>1</v>
      </c>
      <c r="P1440" s="186" t="str">
        <f t="shared" si="222"/>
        <v>33953952</v>
      </c>
      <c r="R1440" s="407" t="str">
        <f t="shared" si="227"/>
        <v>A</v>
      </c>
      <c r="S1440" s="53" t="b">
        <f t="shared" si="228"/>
        <v>1</v>
      </c>
      <c r="U1440" s="69" t="str">
        <f t="shared" si="229"/>
        <v>3.3.95.39.52 - SERVIÇOS DE REABILITAÇÃO PROFISSIONAL</v>
      </c>
    </row>
    <row r="1441" spans="1:21" s="53" customFormat="1" x14ac:dyDescent="0.25">
      <c r="A1441" s="157"/>
      <c r="B1441" s="402" t="s">
        <v>213</v>
      </c>
      <c r="C1441" s="403" t="s">
        <v>213</v>
      </c>
      <c r="D1441" s="403" t="s">
        <v>305</v>
      </c>
      <c r="E1441" s="403" t="s">
        <v>262</v>
      </c>
      <c r="F1441" s="94" t="s">
        <v>273</v>
      </c>
      <c r="G1441" s="350" t="str">
        <f t="shared" si="223"/>
        <v>3.3.95.39.53</v>
      </c>
      <c r="H1441" s="95" t="s">
        <v>690</v>
      </c>
      <c r="I1441" s="207" t="str">
        <f t="shared" si="231"/>
        <v>A</v>
      </c>
      <c r="J1441" s="273">
        <f t="shared" si="230"/>
        <v>5</v>
      </c>
      <c r="K1441" s="474" t="s">
        <v>61</v>
      </c>
      <c r="M1441" s="69" t="str">
        <f t="shared" si="224"/>
        <v>3.3.95.39.53</v>
      </c>
      <c r="N1441" s="69" t="str">
        <f t="shared" si="225"/>
        <v>33953953</v>
      </c>
      <c r="O1441" s="69" t="b">
        <f t="shared" si="226"/>
        <v>1</v>
      </c>
      <c r="P1441" s="186" t="str">
        <f t="shared" si="222"/>
        <v>33953953</v>
      </c>
      <c r="R1441" s="407" t="str">
        <f t="shared" si="227"/>
        <v>A</v>
      </c>
      <c r="S1441" s="53" t="b">
        <f t="shared" si="228"/>
        <v>1</v>
      </c>
      <c r="U1441" s="69" t="str">
        <f t="shared" si="229"/>
        <v>3.3.95.39.53 - SERVIÇOS DE ASSISTENCIA SOCIAL</v>
      </c>
    </row>
    <row r="1442" spans="1:21" s="53" customFormat="1" x14ac:dyDescent="0.25">
      <c r="A1442" s="157"/>
      <c r="B1442" s="402" t="s">
        <v>213</v>
      </c>
      <c r="C1442" s="403" t="s">
        <v>213</v>
      </c>
      <c r="D1442" s="403" t="s">
        <v>305</v>
      </c>
      <c r="E1442" s="403" t="s">
        <v>262</v>
      </c>
      <c r="F1442" s="94" t="s">
        <v>274</v>
      </c>
      <c r="G1442" s="350" t="str">
        <f t="shared" si="223"/>
        <v>3.3.95.39.54</v>
      </c>
      <c r="H1442" s="95" t="s">
        <v>696</v>
      </c>
      <c r="I1442" s="207" t="str">
        <f t="shared" si="231"/>
        <v>A</v>
      </c>
      <c r="J1442" s="273">
        <f t="shared" si="230"/>
        <v>5</v>
      </c>
      <c r="K1442" s="474" t="s">
        <v>61</v>
      </c>
      <c r="M1442" s="69" t="str">
        <f t="shared" si="224"/>
        <v>3.3.95.39.54</v>
      </c>
      <c r="N1442" s="69" t="str">
        <f t="shared" si="225"/>
        <v>33953954</v>
      </c>
      <c r="O1442" s="69" t="b">
        <f t="shared" si="226"/>
        <v>1</v>
      </c>
      <c r="P1442" s="186" t="str">
        <f t="shared" si="222"/>
        <v>33953954</v>
      </c>
      <c r="R1442" s="407" t="str">
        <f t="shared" si="227"/>
        <v>A</v>
      </c>
      <c r="S1442" s="53" t="b">
        <f t="shared" si="228"/>
        <v>1</v>
      </c>
      <c r="U1442" s="69" t="str">
        <f t="shared" si="229"/>
        <v>3.3.95.39.54 - SERVIÇOS DE CRECHES E ASSIST. PRÉ-ESCOLAR</v>
      </c>
    </row>
    <row r="1443" spans="1:21" s="53" customFormat="1" x14ac:dyDescent="0.25">
      <c r="A1443" s="157"/>
      <c r="B1443" s="136" t="s">
        <v>213</v>
      </c>
      <c r="C1443" s="94" t="s">
        <v>213</v>
      </c>
      <c r="D1443" s="94" t="s">
        <v>305</v>
      </c>
      <c r="E1443" s="94" t="s">
        <v>262</v>
      </c>
      <c r="F1443" s="94">
        <v>58</v>
      </c>
      <c r="G1443" s="350" t="str">
        <f t="shared" si="223"/>
        <v>3.3.95.39.58</v>
      </c>
      <c r="H1443" s="95" t="s">
        <v>442</v>
      </c>
      <c r="I1443" s="207" t="str">
        <f t="shared" si="231"/>
        <v>A</v>
      </c>
      <c r="J1443" s="273">
        <f t="shared" si="230"/>
        <v>5</v>
      </c>
      <c r="K1443" s="474" t="s">
        <v>61</v>
      </c>
      <c r="M1443" s="69" t="str">
        <f t="shared" si="224"/>
        <v>3.3.95.39.58</v>
      </c>
      <c r="N1443" s="69" t="str">
        <f t="shared" si="225"/>
        <v>33953958</v>
      </c>
      <c r="O1443" s="69" t="b">
        <f t="shared" si="226"/>
        <v>1</v>
      </c>
      <c r="P1443" s="186" t="str">
        <f t="shared" si="222"/>
        <v>33953958</v>
      </c>
      <c r="R1443" s="407" t="str">
        <f t="shared" si="227"/>
        <v>A</v>
      </c>
      <c r="S1443" s="53" t="b">
        <f t="shared" si="228"/>
        <v>1</v>
      </c>
      <c r="U1443" s="69" t="str">
        <f t="shared" si="229"/>
        <v>3.3.95.39.58 - SERVIÇOS DE TELECOMUNICAÇÕES</v>
      </c>
    </row>
    <row r="1444" spans="1:21" s="53" customFormat="1" x14ac:dyDescent="0.25">
      <c r="A1444" s="157"/>
      <c r="B1444" s="136" t="s">
        <v>213</v>
      </c>
      <c r="C1444" s="94" t="s">
        <v>213</v>
      </c>
      <c r="D1444" s="94" t="s">
        <v>305</v>
      </c>
      <c r="E1444" s="94" t="s">
        <v>262</v>
      </c>
      <c r="F1444" s="94">
        <v>59</v>
      </c>
      <c r="G1444" s="350" t="str">
        <f t="shared" si="223"/>
        <v>3.3.95.39.59</v>
      </c>
      <c r="H1444" s="95" t="s">
        <v>428</v>
      </c>
      <c r="I1444" s="207" t="str">
        <f t="shared" si="231"/>
        <v>A</v>
      </c>
      <c r="J1444" s="273">
        <f t="shared" si="230"/>
        <v>5</v>
      </c>
      <c r="K1444" s="474" t="s">
        <v>61</v>
      </c>
      <c r="M1444" s="69" t="str">
        <f t="shared" si="224"/>
        <v>3.3.95.39.59</v>
      </c>
      <c r="N1444" s="69" t="str">
        <f t="shared" si="225"/>
        <v>33953959</v>
      </c>
      <c r="O1444" s="69" t="b">
        <f t="shared" si="226"/>
        <v>1</v>
      </c>
      <c r="P1444" s="186" t="str">
        <f t="shared" si="222"/>
        <v>33953959</v>
      </c>
      <c r="R1444" s="407" t="str">
        <f t="shared" si="227"/>
        <v>A</v>
      </c>
      <c r="S1444" s="53" t="b">
        <f t="shared" si="228"/>
        <v>1</v>
      </c>
      <c r="U1444" s="69" t="str">
        <f t="shared" si="229"/>
        <v>3.3.95.39.59 - SERVIÇOS DE ÁUDIO, VÍDEO E FOTO</v>
      </c>
    </row>
    <row r="1445" spans="1:21" s="53" customFormat="1" x14ac:dyDescent="0.25">
      <c r="A1445" s="157"/>
      <c r="B1445" s="136" t="s">
        <v>213</v>
      </c>
      <c r="C1445" s="94" t="s">
        <v>213</v>
      </c>
      <c r="D1445" s="94" t="s">
        <v>305</v>
      </c>
      <c r="E1445" s="94" t="s">
        <v>262</v>
      </c>
      <c r="F1445" s="94">
        <v>60</v>
      </c>
      <c r="G1445" s="350" t="str">
        <f t="shared" si="223"/>
        <v>3.3.95.39.60</v>
      </c>
      <c r="H1445" s="95" t="s">
        <v>443</v>
      </c>
      <c r="I1445" s="207" t="str">
        <f t="shared" si="231"/>
        <v>A</v>
      </c>
      <c r="J1445" s="273">
        <f t="shared" si="230"/>
        <v>5</v>
      </c>
      <c r="K1445" s="474" t="s">
        <v>61</v>
      </c>
      <c r="M1445" s="69" t="str">
        <f t="shared" si="224"/>
        <v>3.3.95.39.60</v>
      </c>
      <c r="N1445" s="69" t="str">
        <f t="shared" si="225"/>
        <v>33953960</v>
      </c>
      <c r="O1445" s="69" t="b">
        <f t="shared" si="226"/>
        <v>1</v>
      </c>
      <c r="P1445" s="186" t="str">
        <f t="shared" si="222"/>
        <v>33953960</v>
      </c>
      <c r="R1445" s="407" t="str">
        <f t="shared" si="227"/>
        <v>A</v>
      </c>
      <c r="S1445" s="53" t="b">
        <f t="shared" si="228"/>
        <v>1</v>
      </c>
      <c r="U1445" s="69" t="str">
        <f t="shared" si="229"/>
        <v>3.3.95.39.60 - SERVIÇOS DE MANOBRA E PATRULHAMENTO</v>
      </c>
    </row>
    <row r="1446" spans="1:21" s="53" customFormat="1" x14ac:dyDescent="0.25">
      <c r="A1446" s="157"/>
      <c r="B1446" s="136" t="s">
        <v>213</v>
      </c>
      <c r="C1446" s="94" t="s">
        <v>213</v>
      </c>
      <c r="D1446" s="94" t="s">
        <v>305</v>
      </c>
      <c r="E1446" s="94" t="s">
        <v>262</v>
      </c>
      <c r="F1446" s="94">
        <v>61</v>
      </c>
      <c r="G1446" s="350" t="str">
        <f t="shared" si="223"/>
        <v>3.3.95.39.61</v>
      </c>
      <c r="H1446" s="95" t="s">
        <v>444</v>
      </c>
      <c r="I1446" s="207" t="str">
        <f t="shared" si="231"/>
        <v>A</v>
      </c>
      <c r="J1446" s="273">
        <f t="shared" si="230"/>
        <v>5</v>
      </c>
      <c r="K1446" s="474" t="s">
        <v>61</v>
      </c>
      <c r="M1446" s="69" t="str">
        <f t="shared" si="224"/>
        <v>3.3.95.39.61</v>
      </c>
      <c r="N1446" s="69" t="str">
        <f t="shared" si="225"/>
        <v>33953961</v>
      </c>
      <c r="O1446" s="69" t="b">
        <f t="shared" si="226"/>
        <v>1</v>
      </c>
      <c r="P1446" s="186" t="str">
        <f t="shared" si="222"/>
        <v>33953961</v>
      </c>
      <c r="R1446" s="407" t="str">
        <f t="shared" si="227"/>
        <v>A</v>
      </c>
      <c r="S1446" s="53" t="b">
        <f t="shared" si="228"/>
        <v>1</v>
      </c>
      <c r="U1446" s="69" t="str">
        <f t="shared" si="229"/>
        <v>3.3.95.39.61 - SERVIÇOS DE SOCORRO E SALVAMENTO</v>
      </c>
    </row>
    <row r="1447" spans="1:21" s="53" customFormat="1" x14ac:dyDescent="0.25">
      <c r="A1447" s="157"/>
      <c r="B1447" s="136" t="s">
        <v>213</v>
      </c>
      <c r="C1447" s="94" t="s">
        <v>213</v>
      </c>
      <c r="D1447" s="94" t="s">
        <v>305</v>
      </c>
      <c r="E1447" s="94" t="s">
        <v>262</v>
      </c>
      <c r="F1447" s="94">
        <v>62</v>
      </c>
      <c r="G1447" s="350" t="str">
        <f t="shared" si="223"/>
        <v>3.3.95.39.62</v>
      </c>
      <c r="H1447" s="95" t="s">
        <v>445</v>
      </c>
      <c r="I1447" s="207" t="str">
        <f t="shared" si="231"/>
        <v>A</v>
      </c>
      <c r="J1447" s="273">
        <f t="shared" si="230"/>
        <v>5</v>
      </c>
      <c r="K1447" s="474" t="s">
        <v>61</v>
      </c>
      <c r="M1447" s="69" t="str">
        <f t="shared" si="224"/>
        <v>3.3.95.39.62</v>
      </c>
      <c r="N1447" s="69" t="str">
        <f t="shared" si="225"/>
        <v>33953962</v>
      </c>
      <c r="O1447" s="69" t="b">
        <f t="shared" si="226"/>
        <v>1</v>
      </c>
      <c r="P1447" s="186" t="str">
        <f t="shared" si="222"/>
        <v>33953962</v>
      </c>
      <c r="R1447" s="407" t="str">
        <f t="shared" si="227"/>
        <v>A</v>
      </c>
      <c r="S1447" s="53" t="b">
        <f t="shared" si="228"/>
        <v>1</v>
      </c>
      <c r="U1447" s="69" t="str">
        <f t="shared" si="229"/>
        <v>3.3.95.39.62 - SERVIÇOS DE PRODUÇÃO INDUSTRIAL</v>
      </c>
    </row>
    <row r="1448" spans="1:21" s="53" customFormat="1" x14ac:dyDescent="0.25">
      <c r="A1448" s="157"/>
      <c r="B1448" s="136" t="s">
        <v>213</v>
      </c>
      <c r="C1448" s="94" t="s">
        <v>213</v>
      </c>
      <c r="D1448" s="94" t="s">
        <v>305</v>
      </c>
      <c r="E1448" s="94" t="s">
        <v>262</v>
      </c>
      <c r="F1448" s="94">
        <v>63</v>
      </c>
      <c r="G1448" s="350" t="str">
        <f t="shared" si="223"/>
        <v>3.3.95.39.63</v>
      </c>
      <c r="H1448" s="95" t="s">
        <v>446</v>
      </c>
      <c r="I1448" s="207" t="str">
        <f t="shared" si="231"/>
        <v>A</v>
      </c>
      <c r="J1448" s="273">
        <f t="shared" si="230"/>
        <v>5</v>
      </c>
      <c r="K1448" s="474" t="s">
        <v>61</v>
      </c>
      <c r="M1448" s="69" t="str">
        <f t="shared" si="224"/>
        <v>3.3.95.39.63</v>
      </c>
      <c r="N1448" s="69" t="str">
        <f t="shared" si="225"/>
        <v>33953963</v>
      </c>
      <c r="O1448" s="69" t="b">
        <f t="shared" si="226"/>
        <v>1</v>
      </c>
      <c r="P1448" s="186" t="str">
        <f t="shared" si="222"/>
        <v>33953963</v>
      </c>
      <c r="R1448" s="407" t="str">
        <f t="shared" si="227"/>
        <v>A</v>
      </c>
      <c r="S1448" s="53" t="b">
        <f t="shared" si="228"/>
        <v>1</v>
      </c>
      <c r="U1448" s="69" t="str">
        <f t="shared" si="229"/>
        <v>3.3.95.39.63 - SERVIÇOS GRÁFICOS</v>
      </c>
    </row>
    <row r="1449" spans="1:21" s="53" customFormat="1" x14ac:dyDescent="0.25">
      <c r="A1449" s="157"/>
      <c r="B1449" s="136" t="s">
        <v>213</v>
      </c>
      <c r="C1449" s="94" t="s">
        <v>213</v>
      </c>
      <c r="D1449" s="94" t="s">
        <v>305</v>
      </c>
      <c r="E1449" s="94" t="s">
        <v>262</v>
      </c>
      <c r="F1449" s="94" t="s">
        <v>281</v>
      </c>
      <c r="G1449" s="350" t="str">
        <f t="shared" si="223"/>
        <v>3.3.95.39.64</v>
      </c>
      <c r="H1449" s="95" t="s">
        <v>697</v>
      </c>
      <c r="I1449" s="207" t="str">
        <f t="shared" si="231"/>
        <v>A</v>
      </c>
      <c r="J1449" s="273">
        <f t="shared" si="230"/>
        <v>5</v>
      </c>
      <c r="K1449" s="474" t="s">
        <v>61</v>
      </c>
      <c r="M1449" s="69" t="str">
        <f t="shared" si="224"/>
        <v>3.3.95.39.64</v>
      </c>
      <c r="N1449" s="69" t="str">
        <f t="shared" si="225"/>
        <v>33953964</v>
      </c>
      <c r="O1449" s="69" t="b">
        <f t="shared" si="226"/>
        <v>1</v>
      </c>
      <c r="P1449" s="186" t="str">
        <f t="shared" si="222"/>
        <v>33953964</v>
      </c>
      <c r="R1449" s="407" t="str">
        <f t="shared" si="227"/>
        <v>A</v>
      </c>
      <c r="S1449" s="53" t="b">
        <f t="shared" si="228"/>
        <v>1</v>
      </c>
      <c r="U1449" s="69" t="str">
        <f t="shared" si="229"/>
        <v>3.3.95.39.64 - SERV.DE PERÍCIA MÉDICA/ODONTOLOG P/BENEFÍCIOS</v>
      </c>
    </row>
    <row r="1450" spans="1:21" s="53" customFormat="1" x14ac:dyDescent="0.25">
      <c r="A1450" s="157"/>
      <c r="B1450" s="136" t="s">
        <v>213</v>
      </c>
      <c r="C1450" s="94" t="s">
        <v>213</v>
      </c>
      <c r="D1450" s="94" t="s">
        <v>305</v>
      </c>
      <c r="E1450" s="94" t="s">
        <v>262</v>
      </c>
      <c r="F1450" s="94" t="s">
        <v>282</v>
      </c>
      <c r="G1450" s="350" t="str">
        <f t="shared" si="223"/>
        <v>3.3.95.39.65</v>
      </c>
      <c r="H1450" s="95" t="s">
        <v>698</v>
      </c>
      <c r="I1450" s="207" t="str">
        <f t="shared" si="231"/>
        <v>A</v>
      </c>
      <c r="J1450" s="273">
        <f t="shared" si="230"/>
        <v>5</v>
      </c>
      <c r="K1450" s="474" t="s">
        <v>61</v>
      </c>
      <c r="M1450" s="69" t="str">
        <f t="shared" si="224"/>
        <v>3.3.95.39.65</v>
      </c>
      <c r="N1450" s="69" t="str">
        <f t="shared" si="225"/>
        <v>33953965</v>
      </c>
      <c r="O1450" s="69" t="b">
        <f t="shared" si="226"/>
        <v>1</v>
      </c>
      <c r="P1450" s="186" t="str">
        <f t="shared" si="222"/>
        <v>33953965</v>
      </c>
      <c r="R1450" s="407" t="str">
        <f t="shared" si="227"/>
        <v>A</v>
      </c>
      <c r="S1450" s="53" t="b">
        <f t="shared" si="228"/>
        <v>1</v>
      </c>
      <c r="U1450" s="69" t="str">
        <f t="shared" si="229"/>
        <v>3.3.95.39.65 - SERVIÇOS DE APOIO AO ENSINO</v>
      </c>
    </row>
    <row r="1451" spans="1:21" s="53" customFormat="1" x14ac:dyDescent="0.25">
      <c r="A1451" s="157"/>
      <c r="B1451" s="136" t="s">
        <v>213</v>
      </c>
      <c r="C1451" s="94" t="s">
        <v>213</v>
      </c>
      <c r="D1451" s="94" t="s">
        <v>305</v>
      </c>
      <c r="E1451" s="94" t="s">
        <v>262</v>
      </c>
      <c r="F1451" s="94">
        <v>66</v>
      </c>
      <c r="G1451" s="350" t="str">
        <f t="shared" si="223"/>
        <v>3.3.95.39.66</v>
      </c>
      <c r="H1451" s="95" t="s">
        <v>447</v>
      </c>
      <c r="I1451" s="207" t="str">
        <f t="shared" si="231"/>
        <v>A</v>
      </c>
      <c r="J1451" s="273">
        <f t="shared" si="230"/>
        <v>5</v>
      </c>
      <c r="K1451" s="474" t="s">
        <v>61</v>
      </c>
      <c r="M1451" s="69" t="str">
        <f t="shared" si="224"/>
        <v>3.3.95.39.66</v>
      </c>
      <c r="N1451" s="69" t="str">
        <f t="shared" si="225"/>
        <v>33953966</v>
      </c>
      <c r="O1451" s="69" t="b">
        <f t="shared" si="226"/>
        <v>1</v>
      </c>
      <c r="P1451" s="186" t="str">
        <f t="shared" si="222"/>
        <v>33953966</v>
      </c>
      <c r="R1451" s="407" t="str">
        <f t="shared" si="227"/>
        <v>A</v>
      </c>
      <c r="S1451" s="53" t="b">
        <f t="shared" si="228"/>
        <v>1</v>
      </c>
      <c r="U1451" s="69" t="str">
        <f t="shared" si="229"/>
        <v>3.3.95.39.66 - SERVIÇOS JUDICIÁRIOS</v>
      </c>
    </row>
    <row r="1452" spans="1:21" s="53" customFormat="1" x14ac:dyDescent="0.25">
      <c r="A1452" s="157"/>
      <c r="B1452" s="136" t="s">
        <v>213</v>
      </c>
      <c r="C1452" s="94" t="s">
        <v>213</v>
      </c>
      <c r="D1452" s="94" t="s">
        <v>305</v>
      </c>
      <c r="E1452" s="94" t="s">
        <v>262</v>
      </c>
      <c r="F1452" s="94">
        <v>67</v>
      </c>
      <c r="G1452" s="350" t="str">
        <f t="shared" si="223"/>
        <v>3.3.95.39.67</v>
      </c>
      <c r="H1452" s="95" t="s">
        <v>448</v>
      </c>
      <c r="I1452" s="207" t="str">
        <f t="shared" si="231"/>
        <v>A</v>
      </c>
      <c r="J1452" s="273">
        <f t="shared" si="230"/>
        <v>5</v>
      </c>
      <c r="K1452" s="474" t="s">
        <v>61</v>
      </c>
      <c r="M1452" s="69" t="str">
        <f t="shared" si="224"/>
        <v>3.3.95.39.67</v>
      </c>
      <c r="N1452" s="69" t="str">
        <f t="shared" si="225"/>
        <v>33953967</v>
      </c>
      <c r="O1452" s="69" t="b">
        <f t="shared" si="226"/>
        <v>1</v>
      </c>
      <c r="P1452" s="186" t="str">
        <f t="shared" si="222"/>
        <v>33953967</v>
      </c>
      <c r="R1452" s="407" t="str">
        <f t="shared" si="227"/>
        <v>A</v>
      </c>
      <c r="S1452" s="53" t="b">
        <f t="shared" si="228"/>
        <v>1</v>
      </c>
      <c r="U1452" s="69" t="str">
        <f t="shared" si="229"/>
        <v>3.3.95.39.67 - SERVIÇOS FUNERÁRIOS</v>
      </c>
    </row>
    <row r="1453" spans="1:21" s="53" customFormat="1" x14ac:dyDescent="0.25">
      <c r="A1453" s="157"/>
      <c r="B1453" s="136" t="s">
        <v>213</v>
      </c>
      <c r="C1453" s="94" t="s">
        <v>213</v>
      </c>
      <c r="D1453" s="94" t="s">
        <v>305</v>
      </c>
      <c r="E1453" s="94" t="s">
        <v>262</v>
      </c>
      <c r="F1453" s="94">
        <v>68</v>
      </c>
      <c r="G1453" s="350" t="str">
        <f t="shared" si="223"/>
        <v>3.3.95.39.68</v>
      </c>
      <c r="H1453" s="95" t="s">
        <v>419</v>
      </c>
      <c r="I1453" s="207" t="str">
        <f t="shared" si="231"/>
        <v>A</v>
      </c>
      <c r="J1453" s="273">
        <f t="shared" si="230"/>
        <v>5</v>
      </c>
      <c r="K1453" s="474" t="s">
        <v>61</v>
      </c>
      <c r="M1453" s="69" t="str">
        <f t="shared" si="224"/>
        <v>3.3.95.39.68</v>
      </c>
      <c r="N1453" s="69" t="str">
        <f t="shared" si="225"/>
        <v>33953968</v>
      </c>
      <c r="O1453" s="69" t="b">
        <f t="shared" si="226"/>
        <v>1</v>
      </c>
      <c r="P1453" s="186" t="str">
        <f t="shared" si="222"/>
        <v>33953968</v>
      </c>
      <c r="R1453" s="407" t="str">
        <f t="shared" si="227"/>
        <v>A</v>
      </c>
      <c r="S1453" s="53" t="b">
        <f t="shared" si="228"/>
        <v>1</v>
      </c>
      <c r="U1453" s="69" t="str">
        <f t="shared" si="229"/>
        <v>3.3.95.39.68 - SERVIÇO DE CONSERVAÇÃO E REBENEFICIAMENTO DE MERCADORIAS</v>
      </c>
    </row>
    <row r="1454" spans="1:21" s="53" customFormat="1" x14ac:dyDescent="0.25">
      <c r="A1454" s="157"/>
      <c r="B1454" s="136" t="s">
        <v>213</v>
      </c>
      <c r="C1454" s="94" t="s">
        <v>213</v>
      </c>
      <c r="D1454" s="94" t="s">
        <v>305</v>
      </c>
      <c r="E1454" s="94" t="s">
        <v>262</v>
      </c>
      <c r="F1454" s="94">
        <v>69</v>
      </c>
      <c r="G1454" s="350" t="str">
        <f t="shared" si="223"/>
        <v>3.3.95.39.69</v>
      </c>
      <c r="H1454" s="95" t="s">
        <v>449</v>
      </c>
      <c r="I1454" s="207" t="str">
        <f t="shared" si="231"/>
        <v>A</v>
      </c>
      <c r="J1454" s="273">
        <f t="shared" si="230"/>
        <v>5</v>
      </c>
      <c r="K1454" s="474" t="s">
        <v>61</v>
      </c>
      <c r="M1454" s="69" t="str">
        <f t="shared" si="224"/>
        <v>3.3.95.39.69</v>
      </c>
      <c r="N1454" s="69" t="str">
        <f t="shared" si="225"/>
        <v>33953969</v>
      </c>
      <c r="O1454" s="69" t="b">
        <f t="shared" si="226"/>
        <v>1</v>
      </c>
      <c r="P1454" s="186" t="str">
        <f t="shared" si="222"/>
        <v>33953969</v>
      </c>
      <c r="R1454" s="407" t="str">
        <f t="shared" si="227"/>
        <v>A</v>
      </c>
      <c r="S1454" s="53" t="b">
        <f t="shared" si="228"/>
        <v>1</v>
      </c>
      <c r="U1454" s="69" t="str">
        <f t="shared" si="229"/>
        <v>3.3.95.39.69 - SEGUROS EM GERAL</v>
      </c>
    </row>
    <row r="1455" spans="1:21" s="53" customFormat="1" x14ac:dyDescent="0.25">
      <c r="A1455" s="157"/>
      <c r="B1455" s="136" t="s">
        <v>213</v>
      </c>
      <c r="C1455" s="94" t="s">
        <v>213</v>
      </c>
      <c r="D1455" s="94" t="s">
        <v>305</v>
      </c>
      <c r="E1455" s="94" t="s">
        <v>262</v>
      </c>
      <c r="F1455" s="94">
        <v>70</v>
      </c>
      <c r="G1455" s="350" t="str">
        <f t="shared" si="223"/>
        <v>3.3.95.39.70</v>
      </c>
      <c r="H1455" s="95" t="s">
        <v>421</v>
      </c>
      <c r="I1455" s="207" t="str">
        <f t="shared" si="231"/>
        <v>A</v>
      </c>
      <c r="J1455" s="273">
        <f t="shared" si="230"/>
        <v>5</v>
      </c>
      <c r="K1455" s="474" t="s">
        <v>61</v>
      </c>
      <c r="M1455" s="69" t="str">
        <f t="shared" si="224"/>
        <v>3.3.95.39.70</v>
      </c>
      <c r="N1455" s="69" t="str">
        <f t="shared" si="225"/>
        <v>33953970</v>
      </c>
      <c r="O1455" s="69" t="b">
        <f t="shared" si="226"/>
        <v>1</v>
      </c>
      <c r="P1455" s="186" t="str">
        <f t="shared" si="222"/>
        <v>33953970</v>
      </c>
      <c r="R1455" s="407" t="str">
        <f t="shared" si="227"/>
        <v>A</v>
      </c>
      <c r="S1455" s="53" t="b">
        <f t="shared" si="228"/>
        <v>1</v>
      </c>
      <c r="U1455" s="69" t="str">
        <f t="shared" si="229"/>
        <v>3.3.95.39.70 - CONFECÇÃO DE UNIFORMES, BANDEIRAS E FLÂMULAS</v>
      </c>
    </row>
    <row r="1456" spans="1:21" s="53" customFormat="1" x14ac:dyDescent="0.25">
      <c r="A1456" s="157"/>
      <c r="B1456" s="136" t="s">
        <v>213</v>
      </c>
      <c r="C1456" s="94" t="s">
        <v>213</v>
      </c>
      <c r="D1456" s="94" t="s">
        <v>305</v>
      </c>
      <c r="E1456" s="94" t="s">
        <v>262</v>
      </c>
      <c r="F1456" s="94">
        <v>71</v>
      </c>
      <c r="G1456" s="350" t="str">
        <f t="shared" si="223"/>
        <v>3.3.95.39.71</v>
      </c>
      <c r="H1456" s="95" t="s">
        <v>420</v>
      </c>
      <c r="I1456" s="207" t="str">
        <f t="shared" si="231"/>
        <v>A</v>
      </c>
      <c r="J1456" s="273">
        <f t="shared" si="230"/>
        <v>5</v>
      </c>
      <c r="K1456" s="474" t="s">
        <v>61</v>
      </c>
      <c r="M1456" s="69" t="str">
        <f t="shared" si="224"/>
        <v>3.3.95.39.71</v>
      </c>
      <c r="N1456" s="69" t="str">
        <f t="shared" si="225"/>
        <v>33953971</v>
      </c>
      <c r="O1456" s="69" t="b">
        <f t="shared" si="226"/>
        <v>1</v>
      </c>
      <c r="P1456" s="186" t="str">
        <f t="shared" ref="P1456:P1519" si="232">TRIM(SUBSTITUTE(TEXT(G1456,"00000000"),".",""))</f>
        <v>33953971</v>
      </c>
      <c r="R1456" s="407" t="str">
        <f t="shared" si="227"/>
        <v>A</v>
      </c>
      <c r="S1456" s="53" t="b">
        <f t="shared" si="228"/>
        <v>1</v>
      </c>
      <c r="U1456" s="69" t="str">
        <f t="shared" si="229"/>
        <v>3.3.95.39.71 - CONFECÇÃO DE MATERIAL DE ACONDICIONAMENTO E EMBALAGEM</v>
      </c>
    </row>
    <row r="1457" spans="1:21" s="53" customFormat="1" x14ac:dyDescent="0.25">
      <c r="A1457" s="157"/>
      <c r="B1457" s="136" t="s">
        <v>213</v>
      </c>
      <c r="C1457" s="94" t="s">
        <v>213</v>
      </c>
      <c r="D1457" s="94" t="s">
        <v>305</v>
      </c>
      <c r="E1457" s="94" t="s">
        <v>262</v>
      </c>
      <c r="F1457" s="94" t="s">
        <v>289</v>
      </c>
      <c r="G1457" s="350" t="str">
        <f t="shared" si="223"/>
        <v>3.3.95.39.72</v>
      </c>
      <c r="H1457" s="95" t="s">
        <v>167</v>
      </c>
      <c r="I1457" s="207" t="str">
        <f t="shared" si="231"/>
        <v>A</v>
      </c>
      <c r="J1457" s="273">
        <f t="shared" si="230"/>
        <v>5</v>
      </c>
      <c r="K1457" s="474" t="s">
        <v>61</v>
      </c>
      <c r="M1457" s="69" t="str">
        <f t="shared" si="224"/>
        <v>3.3.95.39.72</v>
      </c>
      <c r="N1457" s="69" t="str">
        <f t="shared" si="225"/>
        <v>33953972</v>
      </c>
      <c r="O1457" s="69" t="b">
        <f t="shared" si="226"/>
        <v>1</v>
      </c>
      <c r="P1457" s="186" t="str">
        <f t="shared" si="232"/>
        <v>33953972</v>
      </c>
      <c r="R1457" s="407" t="str">
        <f t="shared" si="227"/>
        <v>A</v>
      </c>
      <c r="S1457" s="53" t="b">
        <f t="shared" si="228"/>
        <v>1</v>
      </c>
      <c r="U1457" s="69" t="str">
        <f t="shared" si="229"/>
        <v>3.3.95.39.72 - VALE-TRANSPORTE</v>
      </c>
    </row>
    <row r="1458" spans="1:21" s="53" customFormat="1" x14ac:dyDescent="0.25">
      <c r="A1458" s="157"/>
      <c r="B1458" s="136" t="s">
        <v>213</v>
      </c>
      <c r="C1458" s="94" t="s">
        <v>213</v>
      </c>
      <c r="D1458" s="94" t="s">
        <v>305</v>
      </c>
      <c r="E1458" s="94" t="s">
        <v>262</v>
      </c>
      <c r="F1458" s="94">
        <v>73</v>
      </c>
      <c r="G1458" s="350" t="str">
        <f t="shared" si="223"/>
        <v>3.3.95.39.73</v>
      </c>
      <c r="H1458" s="95" t="s">
        <v>450</v>
      </c>
      <c r="I1458" s="207" t="str">
        <f t="shared" si="231"/>
        <v>A</v>
      </c>
      <c r="J1458" s="273">
        <f t="shared" si="230"/>
        <v>5</v>
      </c>
      <c r="K1458" s="474" t="s">
        <v>61</v>
      </c>
      <c r="M1458" s="69" t="str">
        <f t="shared" si="224"/>
        <v>3.3.95.39.73</v>
      </c>
      <c r="N1458" s="69" t="str">
        <f t="shared" si="225"/>
        <v>33953973</v>
      </c>
      <c r="O1458" s="69" t="b">
        <f t="shared" si="226"/>
        <v>1</v>
      </c>
      <c r="P1458" s="186" t="str">
        <f t="shared" si="232"/>
        <v>33953973</v>
      </c>
      <c r="R1458" s="407" t="str">
        <f t="shared" si="227"/>
        <v>A</v>
      </c>
      <c r="S1458" s="53" t="b">
        <f t="shared" si="228"/>
        <v>1</v>
      </c>
      <c r="U1458" s="69" t="str">
        <f t="shared" si="229"/>
        <v>3.3.95.39.73 - TRANSPORTE DE SERVIDORES</v>
      </c>
    </row>
    <row r="1459" spans="1:21" s="53" customFormat="1" x14ac:dyDescent="0.25">
      <c r="A1459" s="157"/>
      <c r="B1459" s="136" t="s">
        <v>213</v>
      </c>
      <c r="C1459" s="94" t="s">
        <v>213</v>
      </c>
      <c r="D1459" s="94" t="s">
        <v>305</v>
      </c>
      <c r="E1459" s="94" t="s">
        <v>262</v>
      </c>
      <c r="F1459" s="94">
        <v>74</v>
      </c>
      <c r="G1459" s="350" t="str">
        <f t="shared" si="223"/>
        <v>3.3.95.39.74</v>
      </c>
      <c r="H1459" s="95" t="s">
        <v>422</v>
      </c>
      <c r="I1459" s="207" t="str">
        <f t="shared" si="231"/>
        <v>A</v>
      </c>
      <c r="J1459" s="273">
        <f t="shared" si="230"/>
        <v>5</v>
      </c>
      <c r="K1459" s="474" t="s">
        <v>61</v>
      </c>
      <c r="M1459" s="69" t="str">
        <f t="shared" si="224"/>
        <v>3.3.95.39.74</v>
      </c>
      <c r="N1459" s="69" t="str">
        <f t="shared" si="225"/>
        <v>33953974</v>
      </c>
      <c r="O1459" s="69" t="b">
        <f t="shared" si="226"/>
        <v>1</v>
      </c>
      <c r="P1459" s="186" t="str">
        <f t="shared" si="232"/>
        <v>33953974</v>
      </c>
      <c r="R1459" s="407" t="str">
        <f t="shared" si="227"/>
        <v>A</v>
      </c>
      <c r="S1459" s="53" t="b">
        <f t="shared" si="228"/>
        <v>1</v>
      </c>
      <c r="U1459" s="69" t="str">
        <f t="shared" si="229"/>
        <v>3.3.95.39.74 - FRETES E TRANSPORTES DE ENCOMENDAS</v>
      </c>
    </row>
    <row r="1460" spans="1:21" s="53" customFormat="1" x14ac:dyDescent="0.25">
      <c r="A1460" s="157"/>
      <c r="B1460" s="136" t="s">
        <v>213</v>
      </c>
      <c r="C1460" s="94" t="s">
        <v>213</v>
      </c>
      <c r="D1460" s="94" t="s">
        <v>305</v>
      </c>
      <c r="E1460" s="94" t="s">
        <v>262</v>
      </c>
      <c r="F1460" s="94">
        <v>76</v>
      </c>
      <c r="G1460" s="350" t="str">
        <f t="shared" si="223"/>
        <v>3.3.95.39.76</v>
      </c>
      <c r="H1460" s="95" t="s">
        <v>451</v>
      </c>
      <c r="I1460" s="207" t="str">
        <f t="shared" si="231"/>
        <v>A</v>
      </c>
      <c r="J1460" s="273">
        <f t="shared" si="230"/>
        <v>5</v>
      </c>
      <c r="K1460" s="474" t="s">
        <v>61</v>
      </c>
      <c r="M1460" s="69" t="str">
        <f t="shared" si="224"/>
        <v>3.3.95.39.76</v>
      </c>
      <c r="N1460" s="69" t="str">
        <f t="shared" si="225"/>
        <v>33953976</v>
      </c>
      <c r="O1460" s="69" t="b">
        <f t="shared" si="226"/>
        <v>1</v>
      </c>
      <c r="P1460" s="186" t="str">
        <f t="shared" si="232"/>
        <v>33953976</v>
      </c>
      <c r="R1460" s="407" t="str">
        <f t="shared" si="227"/>
        <v>A</v>
      </c>
      <c r="S1460" s="53" t="b">
        <f t="shared" si="228"/>
        <v>1</v>
      </c>
      <c r="U1460" s="69" t="str">
        <f t="shared" si="229"/>
        <v>3.3.95.39.76 - CLASSIFICAÇÃO DE PRODUTOS</v>
      </c>
    </row>
    <row r="1461" spans="1:21" s="53" customFormat="1" x14ac:dyDescent="0.25">
      <c r="A1461" s="157"/>
      <c r="B1461" s="136" t="s">
        <v>213</v>
      </c>
      <c r="C1461" s="94" t="s">
        <v>213</v>
      </c>
      <c r="D1461" s="94" t="s">
        <v>305</v>
      </c>
      <c r="E1461" s="94" t="s">
        <v>262</v>
      </c>
      <c r="F1461" s="94" t="s">
        <v>293</v>
      </c>
      <c r="G1461" s="350" t="str">
        <f t="shared" si="223"/>
        <v>3.3.95.39.77</v>
      </c>
      <c r="H1461" s="95" t="s">
        <v>699</v>
      </c>
      <c r="I1461" s="207" t="str">
        <f t="shared" si="231"/>
        <v>A</v>
      </c>
      <c r="J1461" s="273">
        <f t="shared" si="230"/>
        <v>5</v>
      </c>
      <c r="K1461" s="474" t="s">
        <v>61</v>
      </c>
      <c r="M1461" s="69" t="str">
        <f t="shared" si="224"/>
        <v>3.3.95.39.77</v>
      </c>
      <c r="N1461" s="69" t="str">
        <f t="shared" si="225"/>
        <v>33953977</v>
      </c>
      <c r="O1461" s="69" t="b">
        <f t="shared" si="226"/>
        <v>1</v>
      </c>
      <c r="P1461" s="186" t="str">
        <f t="shared" si="232"/>
        <v>33953977</v>
      </c>
      <c r="R1461" s="407" t="str">
        <f t="shared" si="227"/>
        <v>A</v>
      </c>
      <c r="S1461" s="53" t="b">
        <f t="shared" si="228"/>
        <v>1</v>
      </c>
      <c r="U1461" s="69" t="str">
        <f t="shared" si="229"/>
        <v>3.3.95.39.77 - VIGILÂNCIA OSTENSIVA/MONITORADA</v>
      </c>
    </row>
    <row r="1462" spans="1:21" s="53" customFormat="1" x14ac:dyDescent="0.25">
      <c r="A1462" s="157"/>
      <c r="B1462" s="136" t="s">
        <v>213</v>
      </c>
      <c r="C1462" s="94" t="s">
        <v>213</v>
      </c>
      <c r="D1462" s="94" t="s">
        <v>305</v>
      </c>
      <c r="E1462" s="94" t="s">
        <v>262</v>
      </c>
      <c r="F1462" s="94" t="s">
        <v>294</v>
      </c>
      <c r="G1462" s="350" t="str">
        <f t="shared" si="223"/>
        <v>3.3.95.39.78</v>
      </c>
      <c r="H1462" s="95" t="s">
        <v>700</v>
      </c>
      <c r="I1462" s="207" t="str">
        <f t="shared" si="231"/>
        <v>A</v>
      </c>
      <c r="J1462" s="273">
        <f t="shared" si="230"/>
        <v>5</v>
      </c>
      <c r="K1462" s="474" t="s">
        <v>61</v>
      </c>
      <c r="M1462" s="69" t="str">
        <f t="shared" si="224"/>
        <v>3.3.95.39.78</v>
      </c>
      <c r="N1462" s="69" t="str">
        <f t="shared" si="225"/>
        <v>33953978</v>
      </c>
      <c r="O1462" s="69" t="b">
        <f t="shared" si="226"/>
        <v>1</v>
      </c>
      <c r="P1462" s="186" t="str">
        <f t="shared" si="232"/>
        <v>33953978</v>
      </c>
      <c r="R1462" s="407" t="str">
        <f t="shared" si="227"/>
        <v>A</v>
      </c>
      <c r="S1462" s="53" t="b">
        <f t="shared" si="228"/>
        <v>1</v>
      </c>
      <c r="U1462" s="69" t="str">
        <f t="shared" si="229"/>
        <v>3.3.95.39.78 - LIMPEZA E CONSERVAÇÃO</v>
      </c>
    </row>
    <row r="1463" spans="1:21" s="53" customFormat="1" x14ac:dyDescent="0.25">
      <c r="A1463" s="157"/>
      <c r="B1463" s="136" t="s">
        <v>213</v>
      </c>
      <c r="C1463" s="94" t="s">
        <v>213</v>
      </c>
      <c r="D1463" s="94" t="s">
        <v>305</v>
      </c>
      <c r="E1463" s="94" t="s">
        <v>262</v>
      </c>
      <c r="F1463" s="94">
        <v>79</v>
      </c>
      <c r="G1463" s="350" t="str">
        <f t="shared" si="223"/>
        <v>3.3.95.39.79</v>
      </c>
      <c r="H1463" s="95" t="s">
        <v>418</v>
      </c>
      <c r="I1463" s="207" t="str">
        <f t="shared" si="231"/>
        <v>A</v>
      </c>
      <c r="J1463" s="273">
        <f t="shared" si="230"/>
        <v>5</v>
      </c>
      <c r="K1463" s="474" t="s">
        <v>61</v>
      </c>
      <c r="M1463" s="69" t="str">
        <f t="shared" si="224"/>
        <v>3.3.95.39.79</v>
      </c>
      <c r="N1463" s="69" t="str">
        <f t="shared" si="225"/>
        <v>33953979</v>
      </c>
      <c r="O1463" s="69" t="b">
        <f t="shared" si="226"/>
        <v>1</v>
      </c>
      <c r="P1463" s="186" t="str">
        <f t="shared" si="232"/>
        <v>33953979</v>
      </c>
      <c r="R1463" s="407" t="str">
        <f t="shared" si="227"/>
        <v>A</v>
      </c>
      <c r="S1463" s="53" t="b">
        <f t="shared" si="228"/>
        <v>1</v>
      </c>
      <c r="U1463" s="69" t="str">
        <f t="shared" si="229"/>
        <v>3.3.95.39.79 - SERVIÇO DE APOIO ADMINISTRATIVO, TÉCNICO E OPERACIONAL</v>
      </c>
    </row>
    <row r="1464" spans="1:21" s="53" customFormat="1" x14ac:dyDescent="0.25">
      <c r="A1464" s="157"/>
      <c r="B1464" s="136" t="s">
        <v>213</v>
      </c>
      <c r="C1464" s="94" t="s">
        <v>213</v>
      </c>
      <c r="D1464" s="94" t="s">
        <v>305</v>
      </c>
      <c r="E1464" s="94" t="s">
        <v>262</v>
      </c>
      <c r="F1464" s="94">
        <v>80</v>
      </c>
      <c r="G1464" s="350" t="str">
        <f t="shared" si="223"/>
        <v>3.3.95.39.80</v>
      </c>
      <c r="H1464" s="95" t="s">
        <v>452</v>
      </c>
      <c r="I1464" s="207" t="str">
        <f t="shared" si="231"/>
        <v>A</v>
      </c>
      <c r="J1464" s="273">
        <f t="shared" si="230"/>
        <v>5</v>
      </c>
      <c r="K1464" s="474" t="s">
        <v>61</v>
      </c>
      <c r="M1464" s="69" t="str">
        <f t="shared" si="224"/>
        <v>3.3.95.39.80</v>
      </c>
      <c r="N1464" s="69" t="str">
        <f t="shared" si="225"/>
        <v>33953980</v>
      </c>
      <c r="O1464" s="69" t="b">
        <f t="shared" si="226"/>
        <v>1</v>
      </c>
      <c r="P1464" s="186" t="str">
        <f t="shared" si="232"/>
        <v>33953980</v>
      </c>
      <c r="R1464" s="407" t="str">
        <f t="shared" si="227"/>
        <v>A</v>
      </c>
      <c r="S1464" s="53" t="b">
        <f t="shared" si="228"/>
        <v>1</v>
      </c>
      <c r="U1464" s="69" t="str">
        <f t="shared" si="229"/>
        <v>3.3.95.39.80 - HOSPEDAGENS</v>
      </c>
    </row>
    <row r="1465" spans="1:21" s="53" customFormat="1" x14ac:dyDescent="0.25">
      <c r="A1465" s="157"/>
      <c r="B1465" s="136" t="s">
        <v>213</v>
      </c>
      <c r="C1465" s="94" t="s">
        <v>213</v>
      </c>
      <c r="D1465" s="94" t="s">
        <v>305</v>
      </c>
      <c r="E1465" s="94" t="s">
        <v>262</v>
      </c>
      <c r="F1465" s="94">
        <v>81</v>
      </c>
      <c r="G1465" s="350" t="str">
        <f t="shared" si="223"/>
        <v>3.3.95.39.81</v>
      </c>
      <c r="H1465" s="95" t="s">
        <v>453</v>
      </c>
      <c r="I1465" s="207" t="str">
        <f t="shared" si="231"/>
        <v>A</v>
      </c>
      <c r="J1465" s="273">
        <f t="shared" si="230"/>
        <v>5</v>
      </c>
      <c r="K1465" s="474" t="s">
        <v>61</v>
      </c>
      <c r="M1465" s="69" t="str">
        <f t="shared" si="224"/>
        <v>3.3.95.39.81</v>
      </c>
      <c r="N1465" s="69" t="str">
        <f t="shared" si="225"/>
        <v>33953981</v>
      </c>
      <c r="O1465" s="69" t="b">
        <f t="shared" si="226"/>
        <v>1</v>
      </c>
      <c r="P1465" s="186" t="str">
        <f t="shared" si="232"/>
        <v>33953981</v>
      </c>
      <c r="R1465" s="407" t="str">
        <f t="shared" si="227"/>
        <v>A</v>
      </c>
      <c r="S1465" s="53" t="b">
        <f t="shared" si="228"/>
        <v>1</v>
      </c>
      <c r="U1465" s="69" t="str">
        <f t="shared" si="229"/>
        <v>3.3.95.39.81 - SERVIÇOS BANCÁRIOS</v>
      </c>
    </row>
    <row r="1466" spans="1:21" s="53" customFormat="1" x14ac:dyDescent="0.25">
      <c r="A1466" s="157"/>
      <c r="B1466" s="136" t="s">
        <v>213</v>
      </c>
      <c r="C1466" s="94" t="s">
        <v>213</v>
      </c>
      <c r="D1466" s="94" t="s">
        <v>305</v>
      </c>
      <c r="E1466" s="94" t="s">
        <v>262</v>
      </c>
      <c r="F1466" s="94">
        <v>83</v>
      </c>
      <c r="G1466" s="350" t="str">
        <f t="shared" si="223"/>
        <v>3.3.95.39.83</v>
      </c>
      <c r="H1466" s="95" t="s">
        <v>454</v>
      </c>
      <c r="I1466" s="207" t="str">
        <f t="shared" si="231"/>
        <v>A</v>
      </c>
      <c r="J1466" s="273">
        <f t="shared" si="230"/>
        <v>5</v>
      </c>
      <c r="K1466" s="474" t="s">
        <v>61</v>
      </c>
      <c r="M1466" s="69" t="str">
        <f t="shared" si="224"/>
        <v>3.3.95.39.83</v>
      </c>
      <c r="N1466" s="69" t="str">
        <f t="shared" si="225"/>
        <v>33953983</v>
      </c>
      <c r="O1466" s="69" t="b">
        <f t="shared" si="226"/>
        <v>1</v>
      </c>
      <c r="P1466" s="186" t="str">
        <f t="shared" si="232"/>
        <v>33953983</v>
      </c>
      <c r="R1466" s="407" t="str">
        <f t="shared" si="227"/>
        <v>A</v>
      </c>
      <c r="S1466" s="53" t="b">
        <f t="shared" si="228"/>
        <v>1</v>
      </c>
      <c r="U1466" s="69" t="str">
        <f t="shared" si="229"/>
        <v>3.3.95.39.83 - SERVIÇOS DE CÓPIAS E REPRODUÇÃO DE DOCUMENTOS</v>
      </c>
    </row>
    <row r="1467" spans="1:21" s="53" customFormat="1" x14ac:dyDescent="0.25">
      <c r="A1467" s="157"/>
      <c r="B1467" s="136" t="s">
        <v>213</v>
      </c>
      <c r="C1467" s="94" t="s">
        <v>213</v>
      </c>
      <c r="D1467" s="94" t="s">
        <v>305</v>
      </c>
      <c r="E1467" s="94" t="s">
        <v>262</v>
      </c>
      <c r="F1467" s="94">
        <v>85</v>
      </c>
      <c r="G1467" s="350" t="str">
        <f t="shared" si="223"/>
        <v>3.3.95.39.85</v>
      </c>
      <c r="H1467" s="95" t="s">
        <v>455</v>
      </c>
      <c r="I1467" s="207" t="str">
        <f t="shared" si="231"/>
        <v>A</v>
      </c>
      <c r="J1467" s="273">
        <f t="shared" si="230"/>
        <v>5</v>
      </c>
      <c r="K1467" s="474" t="s">
        <v>61</v>
      </c>
      <c r="M1467" s="69" t="str">
        <f t="shared" si="224"/>
        <v>3.3.95.39.85</v>
      </c>
      <c r="N1467" s="69" t="str">
        <f t="shared" si="225"/>
        <v>33953985</v>
      </c>
      <c r="O1467" s="69" t="b">
        <f t="shared" si="226"/>
        <v>1</v>
      </c>
      <c r="P1467" s="186" t="str">
        <f t="shared" si="232"/>
        <v>33953985</v>
      </c>
      <c r="R1467" s="407" t="str">
        <f t="shared" si="227"/>
        <v>A</v>
      </c>
      <c r="S1467" s="53" t="b">
        <f t="shared" si="228"/>
        <v>1</v>
      </c>
      <c r="U1467" s="69" t="str">
        <f t="shared" si="229"/>
        <v>3.3.95.39.85 - SERVIÇOS EM ITENS REPARÁVEIS DE AVIAÇÃO</v>
      </c>
    </row>
    <row r="1468" spans="1:21" s="53" customFormat="1" x14ac:dyDescent="0.25">
      <c r="A1468" s="157"/>
      <c r="B1468" s="136" t="s">
        <v>213</v>
      </c>
      <c r="C1468" s="94" t="s">
        <v>213</v>
      </c>
      <c r="D1468" s="94" t="s">
        <v>305</v>
      </c>
      <c r="E1468" s="94" t="s">
        <v>262</v>
      </c>
      <c r="F1468" s="94">
        <v>87</v>
      </c>
      <c r="G1468" s="350" t="str">
        <f t="shared" si="223"/>
        <v>3.3.95.39.87</v>
      </c>
      <c r="H1468" s="95" t="s">
        <v>456</v>
      </c>
      <c r="I1468" s="207" t="str">
        <f t="shared" si="231"/>
        <v>A</v>
      </c>
      <c r="J1468" s="273">
        <f t="shared" si="230"/>
        <v>5</v>
      </c>
      <c r="K1468" s="474" t="s">
        <v>61</v>
      </c>
      <c r="M1468" s="69" t="str">
        <f t="shared" si="224"/>
        <v>3.3.95.39.87</v>
      </c>
      <c r="N1468" s="69" t="str">
        <f t="shared" si="225"/>
        <v>33953987</v>
      </c>
      <c r="O1468" s="69" t="b">
        <f t="shared" si="226"/>
        <v>1</v>
      </c>
      <c r="P1468" s="186" t="str">
        <f t="shared" si="232"/>
        <v>33953987</v>
      </c>
      <c r="R1468" s="407" t="str">
        <f t="shared" si="227"/>
        <v>A</v>
      </c>
      <c r="S1468" s="53" t="b">
        <f t="shared" si="228"/>
        <v>1</v>
      </c>
      <c r="U1468" s="69" t="str">
        <f t="shared" si="229"/>
        <v>3.3.95.39.87 - SERVIÇOS RELACIONADOS À INDUSTRIALIZAÇÃO AEROESPACIAL</v>
      </c>
    </row>
    <row r="1469" spans="1:21" s="53" customFormat="1" x14ac:dyDescent="0.25">
      <c r="A1469" s="157"/>
      <c r="B1469" s="136" t="s">
        <v>213</v>
      </c>
      <c r="C1469" s="94" t="s">
        <v>213</v>
      </c>
      <c r="D1469" s="94" t="s">
        <v>305</v>
      </c>
      <c r="E1469" s="94" t="s">
        <v>262</v>
      </c>
      <c r="F1469" s="94">
        <v>89</v>
      </c>
      <c r="G1469" s="350" t="str">
        <f t="shared" si="223"/>
        <v>3.3.95.39.89</v>
      </c>
      <c r="H1469" s="95" t="s">
        <v>457</v>
      </c>
      <c r="I1469" s="207" t="str">
        <f t="shared" si="231"/>
        <v>A</v>
      </c>
      <c r="J1469" s="273">
        <f t="shared" si="230"/>
        <v>5</v>
      </c>
      <c r="K1469" s="474" t="s">
        <v>61</v>
      </c>
      <c r="M1469" s="69" t="str">
        <f t="shared" si="224"/>
        <v>3.3.95.39.89</v>
      </c>
      <c r="N1469" s="69" t="str">
        <f t="shared" si="225"/>
        <v>33953989</v>
      </c>
      <c r="O1469" s="69" t="b">
        <f t="shared" si="226"/>
        <v>1</v>
      </c>
      <c r="P1469" s="186" t="str">
        <f t="shared" si="232"/>
        <v>33953989</v>
      </c>
      <c r="R1469" s="407" t="str">
        <f t="shared" si="227"/>
        <v>A</v>
      </c>
      <c r="S1469" s="53" t="b">
        <f t="shared" si="228"/>
        <v>1</v>
      </c>
      <c r="U1469" s="69" t="str">
        <f t="shared" si="229"/>
        <v>3.3.95.39.89 - MANUTENÇÃO DE REPARTIÇÕES – SERVIÇO EXTERIOR</v>
      </c>
    </row>
    <row r="1470" spans="1:21" s="53" customFormat="1" x14ac:dyDescent="0.25">
      <c r="A1470" s="157"/>
      <c r="B1470" s="136" t="s">
        <v>213</v>
      </c>
      <c r="C1470" s="94" t="s">
        <v>213</v>
      </c>
      <c r="D1470" s="94" t="s">
        <v>305</v>
      </c>
      <c r="E1470" s="94" t="s">
        <v>262</v>
      </c>
      <c r="F1470" s="94" t="s">
        <v>214</v>
      </c>
      <c r="G1470" s="350" t="str">
        <f t="shared" si="223"/>
        <v>3.3.95.39.90</v>
      </c>
      <c r="H1470" s="95" t="s">
        <v>701</v>
      </c>
      <c r="I1470" s="207" t="str">
        <f t="shared" si="231"/>
        <v>A</v>
      </c>
      <c r="J1470" s="273">
        <f t="shared" si="230"/>
        <v>5</v>
      </c>
      <c r="K1470" s="474" t="s">
        <v>61</v>
      </c>
      <c r="M1470" s="69" t="str">
        <f t="shared" si="224"/>
        <v>3.3.95.39.90</v>
      </c>
      <c r="N1470" s="69" t="str">
        <f t="shared" si="225"/>
        <v>33953990</v>
      </c>
      <c r="O1470" s="69" t="b">
        <f t="shared" si="226"/>
        <v>1</v>
      </c>
      <c r="P1470" s="186" t="str">
        <f t="shared" si="232"/>
        <v>33953990</v>
      </c>
      <c r="R1470" s="407" t="str">
        <f t="shared" si="227"/>
        <v>A</v>
      </c>
      <c r="S1470" s="53" t="b">
        <f t="shared" si="228"/>
        <v>1</v>
      </c>
      <c r="U1470" s="69" t="str">
        <f t="shared" si="229"/>
        <v>3.3.95.39.90 - SERVIÇOS DE PUBLICIDADE</v>
      </c>
    </row>
    <row r="1471" spans="1:21" s="53" customFormat="1" x14ac:dyDescent="0.25">
      <c r="A1471" s="157"/>
      <c r="B1471" s="136" t="s">
        <v>213</v>
      </c>
      <c r="C1471" s="94" t="s">
        <v>213</v>
      </c>
      <c r="D1471" s="94" t="s">
        <v>305</v>
      </c>
      <c r="E1471" s="94" t="s">
        <v>262</v>
      </c>
      <c r="F1471" s="94" t="s">
        <v>270</v>
      </c>
      <c r="G1471" s="350" t="str">
        <f t="shared" si="223"/>
        <v>3.3.95.39.99</v>
      </c>
      <c r="H1471" s="95" t="s">
        <v>674</v>
      </c>
      <c r="I1471" s="207" t="str">
        <f t="shared" si="231"/>
        <v>A</v>
      </c>
      <c r="J1471" s="273">
        <f t="shared" si="230"/>
        <v>5</v>
      </c>
      <c r="K1471" s="474" t="s">
        <v>61</v>
      </c>
      <c r="M1471" s="69" t="str">
        <f t="shared" si="224"/>
        <v>3.3.95.39.99</v>
      </c>
      <c r="N1471" s="69" t="str">
        <f t="shared" si="225"/>
        <v>33953999</v>
      </c>
      <c r="O1471" s="69" t="b">
        <f t="shared" si="226"/>
        <v>1</v>
      </c>
      <c r="P1471" s="186" t="str">
        <f t="shared" si="232"/>
        <v>33953999</v>
      </c>
      <c r="R1471" s="407" t="str">
        <f t="shared" si="227"/>
        <v>A</v>
      </c>
      <c r="S1471" s="53" t="b">
        <f t="shared" si="228"/>
        <v>1</v>
      </c>
      <c r="U1471" s="69" t="str">
        <f t="shared" si="229"/>
        <v>3.3.95.39.99 - OUTROS SERVIÇOS DE TERCEIROS-PESSOA JURÍDICA</v>
      </c>
    </row>
    <row r="1472" spans="1:21" s="53" customFormat="1" x14ac:dyDescent="0.25">
      <c r="A1472" s="157"/>
      <c r="B1472" s="139" t="s">
        <v>213</v>
      </c>
      <c r="C1472" s="115" t="s">
        <v>213</v>
      </c>
      <c r="D1472" s="115" t="s">
        <v>305</v>
      </c>
      <c r="E1472" s="115" t="s">
        <v>231</v>
      </c>
      <c r="F1472" s="115" t="s">
        <v>264</v>
      </c>
      <c r="G1472" s="349" t="str">
        <f t="shared" si="223"/>
        <v>3.3.95.40.00</v>
      </c>
      <c r="H1472" s="93" t="s">
        <v>183</v>
      </c>
      <c r="I1472" s="125" t="str">
        <f t="shared" si="231"/>
        <v>S</v>
      </c>
      <c r="J1472" s="272">
        <f t="shared" si="230"/>
        <v>4</v>
      </c>
      <c r="K1472" s="479" t="s">
        <v>60</v>
      </c>
      <c r="M1472" s="69" t="str">
        <f t="shared" si="224"/>
        <v>3.3.95.40.00</v>
      </c>
      <c r="N1472" s="69" t="str">
        <f t="shared" si="225"/>
        <v>33954000</v>
      </c>
      <c r="O1472" s="69" t="b">
        <f t="shared" si="226"/>
        <v>1</v>
      </c>
      <c r="P1472" s="186" t="str">
        <f t="shared" si="232"/>
        <v>33954000</v>
      </c>
      <c r="R1472" s="407" t="str">
        <f t="shared" si="227"/>
        <v>S</v>
      </c>
      <c r="S1472" s="53" t="b">
        <f t="shared" si="228"/>
        <v>1</v>
      </c>
      <c r="U1472" s="69" t="str">
        <f t="shared" si="229"/>
        <v>3.3.95.40.00 - SERVIÇOS DE TECNOLOGIA DA INFORMAÇÃO E COMUNICAÇÃO - PJ</v>
      </c>
    </row>
    <row r="1473" spans="1:21" s="53" customFormat="1" x14ac:dyDescent="0.25">
      <c r="A1473" s="157"/>
      <c r="B1473" s="136" t="s">
        <v>213</v>
      </c>
      <c r="C1473" s="94" t="s">
        <v>213</v>
      </c>
      <c r="D1473" s="94" t="s">
        <v>305</v>
      </c>
      <c r="E1473" s="94" t="s">
        <v>231</v>
      </c>
      <c r="F1473" s="94" t="s">
        <v>251</v>
      </c>
      <c r="G1473" s="350" t="str">
        <f t="shared" si="223"/>
        <v>3.3.95.40.01</v>
      </c>
      <c r="H1473" s="95" t="s">
        <v>702</v>
      </c>
      <c r="I1473" s="207" t="str">
        <f t="shared" si="231"/>
        <v>A</v>
      </c>
      <c r="J1473" s="273">
        <f t="shared" si="230"/>
        <v>5</v>
      </c>
      <c r="K1473" s="474" t="s">
        <v>61</v>
      </c>
      <c r="M1473" s="69" t="str">
        <f t="shared" si="224"/>
        <v>3.3.95.40.01</v>
      </c>
      <c r="N1473" s="69" t="str">
        <f t="shared" si="225"/>
        <v>33954001</v>
      </c>
      <c r="O1473" s="69" t="b">
        <f t="shared" si="226"/>
        <v>1</v>
      </c>
      <c r="P1473" s="186" t="str">
        <f t="shared" si="232"/>
        <v>33954001</v>
      </c>
      <c r="R1473" s="407" t="str">
        <f t="shared" si="227"/>
        <v>A</v>
      </c>
      <c r="S1473" s="53" t="b">
        <f t="shared" si="228"/>
        <v>1</v>
      </c>
      <c r="U1473" s="69" t="str">
        <f t="shared" si="229"/>
        <v>3.3.95.40.01 - LOCAÇÃO DE EQUIPAMENTOS DE TIC - ATIVOS DE REDE</v>
      </c>
    </row>
    <row r="1474" spans="1:21" s="53" customFormat="1" x14ac:dyDescent="0.25">
      <c r="A1474" s="157"/>
      <c r="B1474" s="136" t="s">
        <v>213</v>
      </c>
      <c r="C1474" s="94" t="s">
        <v>213</v>
      </c>
      <c r="D1474" s="94" t="s">
        <v>305</v>
      </c>
      <c r="E1474" s="94" t="s">
        <v>231</v>
      </c>
      <c r="F1474" s="94" t="s">
        <v>217</v>
      </c>
      <c r="G1474" s="350" t="str">
        <f t="shared" si="223"/>
        <v>3.3.95.40.03</v>
      </c>
      <c r="H1474" s="95" t="s">
        <v>458</v>
      </c>
      <c r="I1474" s="207" t="str">
        <f t="shared" si="231"/>
        <v>A</v>
      </c>
      <c r="J1474" s="273">
        <f t="shared" si="230"/>
        <v>5</v>
      </c>
      <c r="K1474" s="474" t="s">
        <v>61</v>
      </c>
      <c r="M1474" s="69" t="str">
        <f t="shared" si="224"/>
        <v>3.3.95.40.03</v>
      </c>
      <c r="N1474" s="69" t="str">
        <f t="shared" si="225"/>
        <v>33954003</v>
      </c>
      <c r="O1474" s="69" t="b">
        <f t="shared" si="226"/>
        <v>1</v>
      </c>
      <c r="P1474" s="186" t="str">
        <f t="shared" si="232"/>
        <v>33954003</v>
      </c>
      <c r="R1474" s="407" t="str">
        <f t="shared" si="227"/>
        <v>A</v>
      </c>
      <c r="S1474" s="53" t="b">
        <f t="shared" si="228"/>
        <v>1</v>
      </c>
      <c r="U1474" s="69" t="str">
        <f t="shared" si="229"/>
        <v>3.3.95.40.03 - DESENVOLVIMENTO DE SOFTWARE</v>
      </c>
    </row>
    <row r="1475" spans="1:21" s="53" customFormat="1" x14ac:dyDescent="0.25">
      <c r="A1475" s="157"/>
      <c r="B1475" s="136" t="s">
        <v>213</v>
      </c>
      <c r="C1475" s="94" t="s">
        <v>213</v>
      </c>
      <c r="D1475" s="94" t="s">
        <v>305</v>
      </c>
      <c r="E1475" s="94" t="s">
        <v>231</v>
      </c>
      <c r="F1475" s="94" t="s">
        <v>218</v>
      </c>
      <c r="G1475" s="350" t="str">
        <f t="shared" si="223"/>
        <v>3.3.95.40.04</v>
      </c>
      <c r="H1475" s="95" t="s">
        <v>459</v>
      </c>
      <c r="I1475" s="207" t="str">
        <f t="shared" si="231"/>
        <v>A</v>
      </c>
      <c r="J1475" s="273">
        <f t="shared" si="230"/>
        <v>5</v>
      </c>
      <c r="K1475" s="474" t="s">
        <v>61</v>
      </c>
      <c r="M1475" s="69" t="str">
        <f t="shared" si="224"/>
        <v>3.3.95.40.04</v>
      </c>
      <c r="N1475" s="69" t="str">
        <f t="shared" si="225"/>
        <v>33954004</v>
      </c>
      <c r="O1475" s="69" t="b">
        <f t="shared" si="226"/>
        <v>1</v>
      </c>
      <c r="P1475" s="186" t="str">
        <f t="shared" si="232"/>
        <v>33954004</v>
      </c>
      <c r="R1475" s="407" t="str">
        <f t="shared" si="227"/>
        <v>A</v>
      </c>
      <c r="S1475" s="53" t="b">
        <f t="shared" si="228"/>
        <v>1</v>
      </c>
      <c r="U1475" s="69" t="str">
        <f t="shared" si="229"/>
        <v>3.3.95.40.04 - MANUTENÇÃO DE SOFTWARE</v>
      </c>
    </row>
    <row r="1476" spans="1:21" s="53" customFormat="1" x14ac:dyDescent="0.25">
      <c r="A1476" s="157"/>
      <c r="B1476" s="136" t="s">
        <v>213</v>
      </c>
      <c r="C1476" s="94" t="s">
        <v>213</v>
      </c>
      <c r="D1476" s="94" t="s">
        <v>305</v>
      </c>
      <c r="E1476" s="94" t="s">
        <v>231</v>
      </c>
      <c r="F1476" s="94" t="s">
        <v>219</v>
      </c>
      <c r="G1476" s="350" t="str">
        <f t="shared" si="223"/>
        <v>3.3.95.40.05</v>
      </c>
      <c r="H1476" s="95" t="s">
        <v>460</v>
      </c>
      <c r="I1476" s="207" t="str">
        <f t="shared" si="231"/>
        <v>A</v>
      </c>
      <c r="J1476" s="273">
        <f t="shared" si="230"/>
        <v>5</v>
      </c>
      <c r="K1476" s="474" t="s">
        <v>61</v>
      </c>
      <c r="M1476" s="69" t="str">
        <f t="shared" si="224"/>
        <v>3.3.95.40.05</v>
      </c>
      <c r="N1476" s="69" t="str">
        <f t="shared" si="225"/>
        <v>33954005</v>
      </c>
      <c r="O1476" s="69" t="b">
        <f t="shared" si="226"/>
        <v>1</v>
      </c>
      <c r="P1476" s="186" t="str">
        <f t="shared" si="232"/>
        <v>33954005</v>
      </c>
      <c r="R1476" s="407" t="str">
        <f t="shared" si="227"/>
        <v>A</v>
      </c>
      <c r="S1476" s="53" t="b">
        <f t="shared" si="228"/>
        <v>1</v>
      </c>
      <c r="U1476" s="69" t="str">
        <f t="shared" si="229"/>
        <v>3.3.95.40.05 - HOSPEDAGENS DE SISTEMAS</v>
      </c>
    </row>
    <row r="1477" spans="1:21" s="53" customFormat="1" x14ac:dyDescent="0.25">
      <c r="A1477" s="157"/>
      <c r="B1477" s="136" t="s">
        <v>213</v>
      </c>
      <c r="C1477" s="94" t="s">
        <v>213</v>
      </c>
      <c r="D1477" s="94" t="s">
        <v>305</v>
      </c>
      <c r="E1477" s="94" t="s">
        <v>231</v>
      </c>
      <c r="F1477" s="94" t="s">
        <v>220</v>
      </c>
      <c r="G1477" s="350" t="str">
        <f t="shared" si="223"/>
        <v>3.3.95.40.06</v>
      </c>
      <c r="H1477" s="95" t="s">
        <v>703</v>
      </c>
      <c r="I1477" s="207" t="str">
        <f t="shared" si="231"/>
        <v>A</v>
      </c>
      <c r="J1477" s="273">
        <f t="shared" si="230"/>
        <v>5</v>
      </c>
      <c r="K1477" s="474" t="s">
        <v>61</v>
      </c>
      <c r="M1477" s="69" t="str">
        <f t="shared" si="224"/>
        <v>3.3.95.40.06</v>
      </c>
      <c r="N1477" s="69" t="str">
        <f t="shared" si="225"/>
        <v>33954006</v>
      </c>
      <c r="O1477" s="69" t="b">
        <f t="shared" si="226"/>
        <v>1</v>
      </c>
      <c r="P1477" s="186" t="str">
        <f t="shared" si="232"/>
        <v>33954006</v>
      </c>
      <c r="R1477" s="407" t="str">
        <f t="shared" si="227"/>
        <v>A</v>
      </c>
      <c r="S1477" s="53" t="b">
        <f t="shared" si="228"/>
        <v>1</v>
      </c>
      <c r="U1477" s="69" t="str">
        <f t="shared" si="229"/>
        <v>3.3.95.40.06 - LOCAÇÃO DE SOFTWARE</v>
      </c>
    </row>
    <row r="1478" spans="1:21" s="53" customFormat="1" x14ac:dyDescent="0.25">
      <c r="A1478" s="157"/>
      <c r="B1478" s="136" t="s">
        <v>213</v>
      </c>
      <c r="C1478" s="94" t="s">
        <v>213</v>
      </c>
      <c r="D1478" s="94" t="s">
        <v>305</v>
      </c>
      <c r="E1478" s="94" t="s">
        <v>231</v>
      </c>
      <c r="F1478" s="94" t="s">
        <v>221</v>
      </c>
      <c r="G1478" s="350" t="str">
        <f t="shared" si="223"/>
        <v>3.3.95.40.07</v>
      </c>
      <c r="H1478" s="95" t="s">
        <v>461</v>
      </c>
      <c r="I1478" s="207" t="str">
        <f t="shared" si="231"/>
        <v>A</v>
      </c>
      <c r="J1478" s="273">
        <f t="shared" si="230"/>
        <v>5</v>
      </c>
      <c r="K1478" s="474" t="s">
        <v>61</v>
      </c>
      <c r="M1478" s="69" t="str">
        <f t="shared" si="224"/>
        <v>3.3.95.40.07</v>
      </c>
      <c r="N1478" s="69" t="str">
        <f t="shared" si="225"/>
        <v>33954007</v>
      </c>
      <c r="O1478" s="69" t="b">
        <f t="shared" si="226"/>
        <v>1</v>
      </c>
      <c r="P1478" s="186" t="str">
        <f t="shared" si="232"/>
        <v>33954007</v>
      </c>
      <c r="R1478" s="407" t="str">
        <f t="shared" si="227"/>
        <v>A</v>
      </c>
      <c r="S1478" s="53" t="b">
        <f t="shared" si="228"/>
        <v>1</v>
      </c>
      <c r="U1478" s="69" t="str">
        <f t="shared" si="229"/>
        <v>3.3.95.40.07 - COMUNICAÇÃO DE DADOS</v>
      </c>
    </row>
    <row r="1479" spans="1:21" s="53" customFormat="1" x14ac:dyDescent="0.25">
      <c r="A1479" s="157"/>
      <c r="B1479" s="136" t="s">
        <v>213</v>
      </c>
      <c r="C1479" s="94" t="s">
        <v>213</v>
      </c>
      <c r="D1479" s="94" t="s">
        <v>305</v>
      </c>
      <c r="E1479" s="94" t="s">
        <v>231</v>
      </c>
      <c r="F1479" s="94" t="s">
        <v>222</v>
      </c>
      <c r="G1479" s="350" t="str">
        <f t="shared" si="223"/>
        <v>3.3.95.40.08</v>
      </c>
      <c r="H1479" s="95" t="s">
        <v>462</v>
      </c>
      <c r="I1479" s="207" t="str">
        <f t="shared" si="231"/>
        <v>A</v>
      </c>
      <c r="J1479" s="273">
        <f t="shared" si="230"/>
        <v>5</v>
      </c>
      <c r="K1479" s="474" t="s">
        <v>61</v>
      </c>
      <c r="M1479" s="69" t="str">
        <f t="shared" si="224"/>
        <v>3.3.95.40.08</v>
      </c>
      <c r="N1479" s="69" t="str">
        <f t="shared" si="225"/>
        <v>33954008</v>
      </c>
      <c r="O1479" s="69" t="b">
        <f t="shared" si="226"/>
        <v>1</v>
      </c>
      <c r="P1479" s="186" t="str">
        <f t="shared" si="232"/>
        <v>33954008</v>
      </c>
      <c r="R1479" s="407" t="str">
        <f t="shared" si="227"/>
        <v>A</v>
      </c>
      <c r="S1479" s="53" t="b">
        <f t="shared" si="228"/>
        <v>1</v>
      </c>
      <c r="U1479" s="69" t="str">
        <f t="shared" si="229"/>
        <v>3.3.95.40.08 - SUPORTE A USUÁRIOS DE TIC</v>
      </c>
    </row>
    <row r="1480" spans="1:21" s="53" customFormat="1" x14ac:dyDescent="0.25">
      <c r="A1480" s="157"/>
      <c r="B1480" s="136" t="s">
        <v>213</v>
      </c>
      <c r="C1480" s="94" t="s">
        <v>213</v>
      </c>
      <c r="D1480" s="94" t="s">
        <v>305</v>
      </c>
      <c r="E1480" s="94" t="s">
        <v>231</v>
      </c>
      <c r="F1480" s="94" t="s">
        <v>252</v>
      </c>
      <c r="G1480" s="350" t="str">
        <f t="shared" si="223"/>
        <v>3.3.95.40.09</v>
      </c>
      <c r="H1480" s="95" t="s">
        <v>463</v>
      </c>
      <c r="I1480" s="207" t="str">
        <f t="shared" si="231"/>
        <v>A</v>
      </c>
      <c r="J1480" s="273">
        <f t="shared" si="230"/>
        <v>5</v>
      </c>
      <c r="K1480" s="474" t="s">
        <v>61</v>
      </c>
      <c r="M1480" s="69" t="str">
        <f t="shared" si="224"/>
        <v>3.3.95.40.09</v>
      </c>
      <c r="N1480" s="69" t="str">
        <f t="shared" si="225"/>
        <v>33954009</v>
      </c>
      <c r="O1480" s="69" t="b">
        <f t="shared" si="226"/>
        <v>1</v>
      </c>
      <c r="P1480" s="186" t="str">
        <f t="shared" si="232"/>
        <v>33954009</v>
      </c>
      <c r="R1480" s="407" t="str">
        <f t="shared" si="227"/>
        <v>A</v>
      </c>
      <c r="S1480" s="53" t="b">
        <f t="shared" si="228"/>
        <v>1</v>
      </c>
      <c r="U1480" s="69" t="str">
        <f t="shared" si="229"/>
        <v>3.3.95.40.09 - SUPORTE DE INFRAESTRUTURA DE TIC</v>
      </c>
    </row>
    <row r="1481" spans="1:21" s="53" customFormat="1" x14ac:dyDescent="0.25">
      <c r="A1481" s="157"/>
      <c r="B1481" s="136" t="s">
        <v>213</v>
      </c>
      <c r="C1481" s="94" t="s">
        <v>213</v>
      </c>
      <c r="D1481" s="94" t="s">
        <v>305</v>
      </c>
      <c r="E1481" s="94" t="s">
        <v>231</v>
      </c>
      <c r="F1481" s="94" t="s">
        <v>261</v>
      </c>
      <c r="G1481" s="350" t="str">
        <f t="shared" si="223"/>
        <v>3.3.95.40.10</v>
      </c>
      <c r="H1481" s="95" t="s">
        <v>464</v>
      </c>
      <c r="I1481" s="207" t="str">
        <f t="shared" si="231"/>
        <v>A</v>
      </c>
      <c r="J1481" s="273">
        <f t="shared" si="230"/>
        <v>5</v>
      </c>
      <c r="K1481" s="474" t="s">
        <v>61</v>
      </c>
      <c r="M1481" s="69" t="str">
        <f t="shared" si="224"/>
        <v>3.3.95.40.10</v>
      </c>
      <c r="N1481" s="69" t="str">
        <f t="shared" si="225"/>
        <v>33954010</v>
      </c>
      <c r="O1481" s="69" t="b">
        <f t="shared" si="226"/>
        <v>1</v>
      </c>
      <c r="P1481" s="186" t="str">
        <f t="shared" si="232"/>
        <v>33954010</v>
      </c>
      <c r="R1481" s="407" t="str">
        <f t="shared" si="227"/>
        <v>A</v>
      </c>
      <c r="S1481" s="53" t="b">
        <f t="shared" si="228"/>
        <v>1</v>
      </c>
      <c r="U1481" s="69" t="str">
        <f t="shared" si="229"/>
        <v>3.3.95.40.10 - SERVIÇOS TÉCNICOS PROFISSIONAIS DE TIC</v>
      </c>
    </row>
    <row r="1482" spans="1:21" s="53" customFormat="1" x14ac:dyDescent="0.25">
      <c r="A1482" s="157"/>
      <c r="B1482" s="136" t="s">
        <v>213</v>
      </c>
      <c r="C1482" s="94" t="s">
        <v>213</v>
      </c>
      <c r="D1482" s="94" t="s">
        <v>305</v>
      </c>
      <c r="E1482" s="94" t="s">
        <v>231</v>
      </c>
      <c r="F1482" s="94" t="s">
        <v>253</v>
      </c>
      <c r="G1482" s="350" t="str">
        <f t="shared" si="223"/>
        <v>3.3.95.40.11</v>
      </c>
      <c r="H1482" s="95" t="s">
        <v>465</v>
      </c>
      <c r="I1482" s="207" t="str">
        <f t="shared" si="231"/>
        <v>A</v>
      </c>
      <c r="J1482" s="273">
        <f t="shared" si="230"/>
        <v>5</v>
      </c>
      <c r="K1482" s="474" t="s">
        <v>61</v>
      </c>
      <c r="M1482" s="69" t="str">
        <f t="shared" si="224"/>
        <v>3.3.95.40.11</v>
      </c>
      <c r="N1482" s="69" t="str">
        <f t="shared" si="225"/>
        <v>33954011</v>
      </c>
      <c r="O1482" s="69" t="b">
        <f t="shared" si="226"/>
        <v>1</v>
      </c>
      <c r="P1482" s="186" t="str">
        <f t="shared" si="232"/>
        <v>33954011</v>
      </c>
      <c r="R1482" s="407" t="str">
        <f t="shared" si="227"/>
        <v>A</v>
      </c>
      <c r="S1482" s="53" t="b">
        <f t="shared" si="228"/>
        <v>1</v>
      </c>
      <c r="U1482" s="69" t="str">
        <f t="shared" si="229"/>
        <v>3.3.95.40.11 - DIGITALIZAÇÃO</v>
      </c>
    </row>
    <row r="1483" spans="1:21" s="53" customFormat="1" x14ac:dyDescent="0.25">
      <c r="A1483" s="157"/>
      <c r="B1483" s="136" t="s">
        <v>213</v>
      </c>
      <c r="C1483" s="94" t="s">
        <v>213</v>
      </c>
      <c r="D1483" s="94" t="s">
        <v>305</v>
      </c>
      <c r="E1483" s="94" t="s">
        <v>231</v>
      </c>
      <c r="F1483" s="94" t="s">
        <v>223</v>
      </c>
      <c r="G1483" s="350" t="str">
        <f t="shared" ref="G1483:G1546" si="233">B1483&amp;"."&amp;C1483&amp;"."&amp;D1483&amp;"."&amp;E1483&amp;"."&amp;F1483</f>
        <v>3.3.95.40.12</v>
      </c>
      <c r="H1483" s="95" t="s">
        <v>704</v>
      </c>
      <c r="I1483" s="207" t="str">
        <f t="shared" si="231"/>
        <v>A</v>
      </c>
      <c r="J1483" s="273">
        <f t="shared" si="230"/>
        <v>5</v>
      </c>
      <c r="K1483" s="474" t="s">
        <v>61</v>
      </c>
      <c r="M1483" s="69" t="str">
        <f t="shared" ref="M1483:M1546" si="234">B1483&amp;"."&amp;C1483&amp;"."&amp;D1483&amp;"."&amp;E1483&amp;"."&amp;F1483</f>
        <v>3.3.95.40.12</v>
      </c>
      <c r="N1483" s="69" t="str">
        <f t="shared" ref="N1483:N1546" si="235">SUBSTITUTE(M1483,".","")</f>
        <v>33954012</v>
      </c>
      <c r="O1483" s="69" t="b">
        <f t="shared" ref="O1483:O1546" si="236">N1483=P1483</f>
        <v>1</v>
      </c>
      <c r="P1483" s="186" t="str">
        <f t="shared" si="232"/>
        <v>33954012</v>
      </c>
      <c r="R1483" s="407" t="str">
        <f t="shared" ref="R1483:R1546" si="237">IF(IFERROR(SEARCH("Último",K1483),0)&gt;0,"A","S")</f>
        <v>A</v>
      </c>
      <c r="S1483" s="53" t="b">
        <f t="shared" ref="S1483:S1546" si="238">R1483=I1483</f>
        <v>1</v>
      </c>
      <c r="U1483" s="69" t="str">
        <f t="shared" ref="U1483:U1546" si="239">G1483&amp;" - "&amp;H1483</f>
        <v>3.3.95.40.12 - MANUTENÇÃO E CONSERVAÇÃO DE EQUIPAMENTOS DE TIC</v>
      </c>
    </row>
    <row r="1484" spans="1:21" s="53" customFormat="1" x14ac:dyDescent="0.25">
      <c r="A1484" s="157"/>
      <c r="B1484" s="136" t="s">
        <v>213</v>
      </c>
      <c r="C1484" s="94" t="s">
        <v>213</v>
      </c>
      <c r="D1484" s="94" t="s">
        <v>305</v>
      </c>
      <c r="E1484" s="94" t="s">
        <v>231</v>
      </c>
      <c r="F1484" s="94" t="s">
        <v>254</v>
      </c>
      <c r="G1484" s="350" t="str">
        <f t="shared" si="233"/>
        <v>3.3.95.40.14</v>
      </c>
      <c r="H1484" s="95" t="s">
        <v>705</v>
      </c>
      <c r="I1484" s="207" t="str">
        <f t="shared" si="231"/>
        <v>A</v>
      </c>
      <c r="J1484" s="273">
        <f t="shared" si="230"/>
        <v>5</v>
      </c>
      <c r="K1484" s="474" t="s">
        <v>61</v>
      </c>
      <c r="M1484" s="69" t="str">
        <f t="shared" si="234"/>
        <v>3.3.95.40.14</v>
      </c>
      <c r="N1484" s="69" t="str">
        <f t="shared" si="235"/>
        <v>33954014</v>
      </c>
      <c r="O1484" s="69" t="b">
        <f t="shared" si="236"/>
        <v>1</v>
      </c>
      <c r="P1484" s="186" t="str">
        <f t="shared" si="232"/>
        <v>33954014</v>
      </c>
      <c r="R1484" s="407" t="str">
        <f t="shared" si="237"/>
        <v>A</v>
      </c>
      <c r="S1484" s="53" t="b">
        <f t="shared" si="238"/>
        <v>1</v>
      </c>
      <c r="U1484" s="69" t="str">
        <f t="shared" si="239"/>
        <v>3.3.95.40.14 - TELEFONIA FIXA E MÓVEL - PACOTE DE COMUNICAÇÃO DE DADOS</v>
      </c>
    </row>
    <row r="1485" spans="1:21" s="53" customFormat="1" x14ac:dyDescent="0.25">
      <c r="A1485" s="157"/>
      <c r="B1485" s="136" t="s">
        <v>213</v>
      </c>
      <c r="C1485" s="94" t="s">
        <v>213</v>
      </c>
      <c r="D1485" s="94" t="s">
        <v>305</v>
      </c>
      <c r="E1485" s="94" t="s">
        <v>231</v>
      </c>
      <c r="F1485" s="94">
        <v>15</v>
      </c>
      <c r="G1485" s="350" t="str">
        <f t="shared" si="233"/>
        <v>3.3.95.40.15</v>
      </c>
      <c r="H1485" s="95" t="s">
        <v>466</v>
      </c>
      <c r="I1485" s="207" t="str">
        <f t="shared" si="231"/>
        <v>A</v>
      </c>
      <c r="J1485" s="273">
        <f t="shared" ref="J1485:J1548" si="240">IF( (VALUE(F1485) &gt; 0), 5,IF( (VALUE(E1485) &gt; 0), 4,IF( (VALUE(D1485) &gt; 0), 3,IF( (VALUE(C1485) &gt; 0), 2,1))))</f>
        <v>5</v>
      </c>
      <c r="K1485" s="474" t="s">
        <v>61</v>
      </c>
      <c r="M1485" s="69" t="str">
        <f t="shared" si="234"/>
        <v>3.3.95.40.15</v>
      </c>
      <c r="N1485" s="69" t="str">
        <f t="shared" si="235"/>
        <v>33954015</v>
      </c>
      <c r="O1485" s="69" t="b">
        <f t="shared" si="236"/>
        <v>1</v>
      </c>
      <c r="P1485" s="186" t="str">
        <f t="shared" si="232"/>
        <v>33954015</v>
      </c>
      <c r="R1485" s="407" t="str">
        <f t="shared" si="237"/>
        <v>A</v>
      </c>
      <c r="S1485" s="53" t="b">
        <f t="shared" si="238"/>
        <v>1</v>
      </c>
      <c r="U1485" s="69" t="str">
        <f t="shared" si="239"/>
        <v>3.3.95.40.15 - TREINAMENTO E CAPACITAÇÃO EM TIC</v>
      </c>
    </row>
    <row r="1486" spans="1:21" s="53" customFormat="1" x14ac:dyDescent="0.25">
      <c r="A1486" s="157"/>
      <c r="B1486" s="136" t="s">
        <v>213</v>
      </c>
      <c r="C1486" s="94" t="s">
        <v>213</v>
      </c>
      <c r="D1486" s="94" t="s">
        <v>305</v>
      </c>
      <c r="E1486" s="94" t="s">
        <v>231</v>
      </c>
      <c r="F1486" s="94">
        <v>16</v>
      </c>
      <c r="G1486" s="350" t="str">
        <f t="shared" si="233"/>
        <v>3.3.95.40.16</v>
      </c>
      <c r="H1486" s="95" t="s">
        <v>467</v>
      </c>
      <c r="I1486" s="207" t="str">
        <f t="shared" si="231"/>
        <v>A</v>
      </c>
      <c r="J1486" s="273">
        <f t="shared" si="240"/>
        <v>5</v>
      </c>
      <c r="K1486" s="474" t="s">
        <v>61</v>
      </c>
      <c r="M1486" s="69" t="str">
        <f t="shared" si="234"/>
        <v>3.3.95.40.16</v>
      </c>
      <c r="N1486" s="69" t="str">
        <f t="shared" si="235"/>
        <v>33954016</v>
      </c>
      <c r="O1486" s="69" t="b">
        <f t="shared" si="236"/>
        <v>1</v>
      </c>
      <c r="P1486" s="186" t="str">
        <f t="shared" si="232"/>
        <v>33954016</v>
      </c>
      <c r="R1486" s="407" t="str">
        <f t="shared" si="237"/>
        <v>A</v>
      </c>
      <c r="S1486" s="53" t="b">
        <f t="shared" si="238"/>
        <v>1</v>
      </c>
      <c r="U1486" s="69" t="str">
        <f t="shared" si="239"/>
        <v>3.3.95.40.16 - CONTEÚDO DE WEB</v>
      </c>
    </row>
    <row r="1487" spans="1:21" s="53" customFormat="1" x14ac:dyDescent="0.25">
      <c r="A1487" s="157"/>
      <c r="B1487" s="136" t="s">
        <v>213</v>
      </c>
      <c r="C1487" s="94" t="s">
        <v>213</v>
      </c>
      <c r="D1487" s="94" t="s">
        <v>305</v>
      </c>
      <c r="E1487" s="94" t="s">
        <v>231</v>
      </c>
      <c r="F1487" s="94">
        <v>17</v>
      </c>
      <c r="G1487" s="350" t="str">
        <f t="shared" si="233"/>
        <v>3.3.95.40.17</v>
      </c>
      <c r="H1487" s="95" t="s">
        <v>468</v>
      </c>
      <c r="I1487" s="207" t="str">
        <f t="shared" si="231"/>
        <v>A</v>
      </c>
      <c r="J1487" s="273">
        <f t="shared" si="240"/>
        <v>5</v>
      </c>
      <c r="K1487" s="474" t="s">
        <v>61</v>
      </c>
      <c r="M1487" s="69" t="str">
        <f t="shared" si="234"/>
        <v>3.3.95.40.17</v>
      </c>
      <c r="N1487" s="69" t="str">
        <f t="shared" si="235"/>
        <v>33954017</v>
      </c>
      <c r="O1487" s="69" t="b">
        <f t="shared" si="236"/>
        <v>1</v>
      </c>
      <c r="P1487" s="186" t="str">
        <f t="shared" si="232"/>
        <v>33954017</v>
      </c>
      <c r="R1487" s="407" t="str">
        <f t="shared" si="237"/>
        <v>A</v>
      </c>
      <c r="S1487" s="53" t="b">
        <f t="shared" si="238"/>
        <v>1</v>
      </c>
      <c r="U1487" s="69" t="str">
        <f t="shared" si="239"/>
        <v>3.3.95.40.17 - TRATAMENTO DE DADOS</v>
      </c>
    </row>
    <row r="1488" spans="1:21" s="53" customFormat="1" x14ac:dyDescent="0.25">
      <c r="A1488" s="157"/>
      <c r="B1488" s="136" t="s">
        <v>213</v>
      </c>
      <c r="C1488" s="94" t="s">
        <v>213</v>
      </c>
      <c r="D1488" s="94" t="s">
        <v>305</v>
      </c>
      <c r="E1488" s="94" t="s">
        <v>231</v>
      </c>
      <c r="F1488" s="94">
        <v>21</v>
      </c>
      <c r="G1488" s="350" t="str">
        <f t="shared" si="233"/>
        <v>3.3.95.40.21</v>
      </c>
      <c r="H1488" s="95" t="s">
        <v>469</v>
      </c>
      <c r="I1488" s="207" t="str">
        <f t="shared" si="231"/>
        <v>A</v>
      </c>
      <c r="J1488" s="273">
        <f t="shared" si="240"/>
        <v>5</v>
      </c>
      <c r="K1488" s="474" t="s">
        <v>61</v>
      </c>
      <c r="M1488" s="69" t="str">
        <f t="shared" si="234"/>
        <v>3.3.95.40.21</v>
      </c>
      <c r="N1488" s="69" t="str">
        <f t="shared" si="235"/>
        <v>33954021</v>
      </c>
      <c r="O1488" s="69" t="b">
        <f t="shared" si="236"/>
        <v>1</v>
      </c>
      <c r="P1488" s="186" t="str">
        <f t="shared" si="232"/>
        <v>33954021</v>
      </c>
      <c r="R1488" s="407" t="str">
        <f t="shared" si="237"/>
        <v>A</v>
      </c>
      <c r="S1488" s="53" t="b">
        <f t="shared" si="238"/>
        <v>1</v>
      </c>
      <c r="U1488" s="69" t="str">
        <f t="shared" si="239"/>
        <v>3.3.95.40.21 - SERVIÇOS RELACIONADOS A COMPUTAÇÃO EM NUVENS</v>
      </c>
    </row>
    <row r="1489" spans="1:21" s="53" customFormat="1" x14ac:dyDescent="0.25">
      <c r="A1489" s="157"/>
      <c r="B1489" s="136" t="s">
        <v>213</v>
      </c>
      <c r="C1489" s="94" t="s">
        <v>213</v>
      </c>
      <c r="D1489" s="94" t="s">
        <v>305</v>
      </c>
      <c r="E1489" s="94" t="s">
        <v>231</v>
      </c>
      <c r="F1489" s="94" t="s">
        <v>270</v>
      </c>
      <c r="G1489" s="350" t="str">
        <f t="shared" si="233"/>
        <v>3.3.95.40.99</v>
      </c>
      <c r="H1489" s="95" t="s">
        <v>706</v>
      </c>
      <c r="I1489" s="207" t="str">
        <f t="shared" si="231"/>
        <v>A</v>
      </c>
      <c r="J1489" s="273">
        <f t="shared" si="240"/>
        <v>5</v>
      </c>
      <c r="K1489" s="474" t="s">
        <v>61</v>
      </c>
      <c r="M1489" s="69" t="str">
        <f t="shared" si="234"/>
        <v>3.3.95.40.99</v>
      </c>
      <c r="N1489" s="69" t="str">
        <f t="shared" si="235"/>
        <v>33954099</v>
      </c>
      <c r="O1489" s="69" t="b">
        <f t="shared" si="236"/>
        <v>1</v>
      </c>
      <c r="P1489" s="186" t="str">
        <f t="shared" si="232"/>
        <v>33954099</v>
      </c>
      <c r="R1489" s="407" t="str">
        <f t="shared" si="237"/>
        <v>A</v>
      </c>
      <c r="S1489" s="53" t="b">
        <f t="shared" si="238"/>
        <v>1</v>
      </c>
      <c r="U1489" s="69" t="str">
        <f t="shared" si="239"/>
        <v>3.3.95.40.99 - OUTROS SERVIÇOS DE TIC</v>
      </c>
    </row>
    <row r="1490" spans="1:21" x14ac:dyDescent="0.25">
      <c r="B1490" s="380" t="s">
        <v>213</v>
      </c>
      <c r="C1490" s="318" t="s">
        <v>213</v>
      </c>
      <c r="D1490" s="318" t="s">
        <v>305</v>
      </c>
      <c r="E1490" s="318" t="s">
        <v>241</v>
      </c>
      <c r="F1490" s="318" t="s">
        <v>264</v>
      </c>
      <c r="G1490" s="341" t="str">
        <f t="shared" si="233"/>
        <v>3.3.95.41.00</v>
      </c>
      <c r="H1490" s="46" t="s">
        <v>32</v>
      </c>
      <c r="I1490" s="196" t="str">
        <f t="shared" si="231"/>
        <v>A</v>
      </c>
      <c r="J1490" s="263">
        <f t="shared" si="240"/>
        <v>4</v>
      </c>
      <c r="K1490" s="465" t="s">
        <v>53</v>
      </c>
      <c r="M1490" s="69" t="str">
        <f t="shared" si="234"/>
        <v>3.3.95.41.00</v>
      </c>
      <c r="N1490" s="69" t="str">
        <f t="shared" si="235"/>
        <v>33954100</v>
      </c>
      <c r="O1490" s="69" t="b">
        <f t="shared" si="236"/>
        <v>1</v>
      </c>
      <c r="P1490" s="186" t="str">
        <f t="shared" si="232"/>
        <v>33954100</v>
      </c>
      <c r="R1490" s="407" t="str">
        <f t="shared" si="237"/>
        <v>A</v>
      </c>
      <c r="S1490" s="2" t="b">
        <f t="shared" si="238"/>
        <v>1</v>
      </c>
      <c r="U1490" s="69" t="str">
        <f t="shared" si="239"/>
        <v>3.3.95.41.00 - CONTRIBUIÇÕES</v>
      </c>
    </row>
    <row r="1491" spans="1:21" x14ac:dyDescent="0.25">
      <c r="B1491" s="380" t="s">
        <v>213</v>
      </c>
      <c r="C1491" s="318" t="s">
        <v>213</v>
      </c>
      <c r="D1491" s="318" t="s">
        <v>305</v>
      </c>
      <c r="E1491" s="318" t="s">
        <v>245</v>
      </c>
      <c r="F1491" s="318" t="s">
        <v>264</v>
      </c>
      <c r="G1491" s="341" t="str">
        <f t="shared" si="233"/>
        <v>3.3.95.45.00</v>
      </c>
      <c r="H1491" s="46" t="s">
        <v>480</v>
      </c>
      <c r="I1491" s="196" t="str">
        <f t="shared" si="231"/>
        <v>A</v>
      </c>
      <c r="J1491" s="263">
        <f t="shared" si="240"/>
        <v>4</v>
      </c>
      <c r="K1491" s="465" t="s">
        <v>53</v>
      </c>
      <c r="M1491" s="69" t="str">
        <f t="shared" si="234"/>
        <v>3.3.95.45.00</v>
      </c>
      <c r="N1491" s="69" t="str">
        <f t="shared" si="235"/>
        <v>33954500</v>
      </c>
      <c r="O1491" s="69" t="b">
        <f t="shared" si="236"/>
        <v>1</v>
      </c>
      <c r="P1491" s="186" t="str">
        <f t="shared" si="232"/>
        <v>33954500</v>
      </c>
      <c r="R1491" s="407" t="str">
        <f t="shared" si="237"/>
        <v>A</v>
      </c>
      <c r="S1491" s="2" t="b">
        <f t="shared" si="238"/>
        <v>1</v>
      </c>
      <c r="U1491" s="69" t="str">
        <f t="shared" si="239"/>
        <v>3.3.95.45.00 - SUBVENÇÕES ECONÔMICAS</v>
      </c>
    </row>
    <row r="1492" spans="1:21" x14ac:dyDescent="0.25">
      <c r="B1492" s="380" t="s">
        <v>213</v>
      </c>
      <c r="C1492" s="318" t="s">
        <v>213</v>
      </c>
      <c r="D1492" s="318" t="s">
        <v>305</v>
      </c>
      <c r="E1492" s="318" t="s">
        <v>246</v>
      </c>
      <c r="F1492" s="318" t="s">
        <v>264</v>
      </c>
      <c r="G1492" s="341" t="str">
        <f t="shared" si="233"/>
        <v>3.3.95.46.00</v>
      </c>
      <c r="H1492" s="46" t="s">
        <v>168</v>
      </c>
      <c r="I1492" s="196" t="str">
        <f t="shared" ref="I1492:I1555" si="241">IF(J1492&lt;J1493,"S","A")</f>
        <v>A</v>
      </c>
      <c r="J1492" s="263">
        <f t="shared" si="240"/>
        <v>4</v>
      </c>
      <c r="K1492" s="465" t="s">
        <v>53</v>
      </c>
      <c r="M1492" s="69" t="str">
        <f t="shared" si="234"/>
        <v>3.3.95.46.00</v>
      </c>
      <c r="N1492" s="69" t="str">
        <f t="shared" si="235"/>
        <v>33954600</v>
      </c>
      <c r="O1492" s="69" t="b">
        <f t="shared" si="236"/>
        <v>1</v>
      </c>
      <c r="P1492" s="186" t="str">
        <f t="shared" si="232"/>
        <v>33954600</v>
      </c>
      <c r="R1492" s="407" t="str">
        <f t="shared" si="237"/>
        <v>A</v>
      </c>
      <c r="S1492" s="2" t="b">
        <f t="shared" si="238"/>
        <v>1</v>
      </c>
      <c r="U1492" s="69" t="str">
        <f t="shared" si="239"/>
        <v>3.3.95.46.00 - AUXÍLIO-ALIMENTAÇÃO</v>
      </c>
    </row>
    <row r="1493" spans="1:21" x14ac:dyDescent="0.25">
      <c r="B1493" s="380" t="s">
        <v>213</v>
      </c>
      <c r="C1493" s="318" t="s">
        <v>213</v>
      </c>
      <c r="D1493" s="318" t="s">
        <v>305</v>
      </c>
      <c r="E1493" s="318" t="s">
        <v>247</v>
      </c>
      <c r="F1493" s="318" t="s">
        <v>264</v>
      </c>
      <c r="G1493" s="341" t="str">
        <f t="shared" si="233"/>
        <v>3.3.95.47.00</v>
      </c>
      <c r="H1493" s="46" t="s">
        <v>169</v>
      </c>
      <c r="I1493" s="196" t="str">
        <f t="shared" si="241"/>
        <v>A</v>
      </c>
      <c r="J1493" s="263">
        <f t="shared" si="240"/>
        <v>4</v>
      </c>
      <c r="K1493" s="465" t="s">
        <v>53</v>
      </c>
      <c r="M1493" s="69" t="str">
        <f t="shared" si="234"/>
        <v>3.3.95.47.00</v>
      </c>
      <c r="N1493" s="69" t="str">
        <f t="shared" si="235"/>
        <v>33954700</v>
      </c>
      <c r="O1493" s="69" t="b">
        <f t="shared" si="236"/>
        <v>1</v>
      </c>
      <c r="P1493" s="186" t="str">
        <f t="shared" si="232"/>
        <v>33954700</v>
      </c>
      <c r="R1493" s="407" t="str">
        <f t="shared" si="237"/>
        <v>A</v>
      </c>
      <c r="S1493" s="2" t="b">
        <f t="shared" si="238"/>
        <v>1</v>
      </c>
      <c r="U1493" s="69" t="str">
        <f t="shared" si="239"/>
        <v>3.3.95.47.00 - OBRIGAÇÕES TRIBUTÁRIAS E CONTRIBUTIVAS</v>
      </c>
    </row>
    <row r="1494" spans="1:21" x14ac:dyDescent="0.25">
      <c r="B1494" s="380" t="s">
        <v>213</v>
      </c>
      <c r="C1494" s="318" t="s">
        <v>213</v>
      </c>
      <c r="D1494" s="318" t="s">
        <v>305</v>
      </c>
      <c r="E1494" s="318" t="s">
        <v>248</v>
      </c>
      <c r="F1494" s="318" t="s">
        <v>264</v>
      </c>
      <c r="G1494" s="341" t="str">
        <f t="shared" si="233"/>
        <v>3.3.95.48.00</v>
      </c>
      <c r="H1494" s="46" t="s">
        <v>170</v>
      </c>
      <c r="I1494" s="196" t="str">
        <f t="shared" si="241"/>
        <v>A</v>
      </c>
      <c r="J1494" s="263">
        <f t="shared" si="240"/>
        <v>4</v>
      </c>
      <c r="K1494" s="465" t="s">
        <v>53</v>
      </c>
      <c r="M1494" s="69" t="str">
        <f t="shared" si="234"/>
        <v>3.3.95.48.00</v>
      </c>
      <c r="N1494" s="69" t="str">
        <f t="shared" si="235"/>
        <v>33954800</v>
      </c>
      <c r="O1494" s="69" t="b">
        <f t="shared" si="236"/>
        <v>1</v>
      </c>
      <c r="P1494" s="186" t="str">
        <f t="shared" si="232"/>
        <v>33954800</v>
      </c>
      <c r="R1494" s="407" t="str">
        <f t="shared" si="237"/>
        <v>A</v>
      </c>
      <c r="S1494" s="2" t="b">
        <f t="shared" si="238"/>
        <v>1</v>
      </c>
      <c r="U1494" s="69" t="str">
        <f t="shared" si="239"/>
        <v>3.3.95.48.00 - OUTROS AUXÍLIOS FINANCEIROS A PESSOAS FÍSICAS</v>
      </c>
    </row>
    <row r="1495" spans="1:21" x14ac:dyDescent="0.25">
      <c r="B1495" s="380" t="s">
        <v>213</v>
      </c>
      <c r="C1495" s="318" t="s">
        <v>213</v>
      </c>
      <c r="D1495" s="318" t="s">
        <v>305</v>
      </c>
      <c r="E1495" s="318" t="s">
        <v>249</v>
      </c>
      <c r="F1495" s="318" t="s">
        <v>264</v>
      </c>
      <c r="G1495" s="341" t="str">
        <f t="shared" si="233"/>
        <v>3.3.95.49.00</v>
      </c>
      <c r="H1495" s="46" t="s">
        <v>171</v>
      </c>
      <c r="I1495" s="196" t="str">
        <f t="shared" si="241"/>
        <v>A</v>
      </c>
      <c r="J1495" s="263">
        <f t="shared" si="240"/>
        <v>4</v>
      </c>
      <c r="K1495" s="465" t="s">
        <v>53</v>
      </c>
      <c r="M1495" s="69" t="str">
        <f t="shared" si="234"/>
        <v>3.3.95.49.00</v>
      </c>
      <c r="N1495" s="69" t="str">
        <f t="shared" si="235"/>
        <v>33954900</v>
      </c>
      <c r="O1495" s="69" t="b">
        <f t="shared" si="236"/>
        <v>1</v>
      </c>
      <c r="P1495" s="186" t="str">
        <f t="shared" si="232"/>
        <v>33954900</v>
      </c>
      <c r="R1495" s="407" t="str">
        <f t="shared" si="237"/>
        <v>A</v>
      </c>
      <c r="S1495" s="2" t="b">
        <f t="shared" si="238"/>
        <v>1</v>
      </c>
      <c r="U1495" s="69" t="str">
        <f t="shared" si="239"/>
        <v>3.3.95.49.00 - AUXÍLIO-TRANSPORTE</v>
      </c>
    </row>
    <row r="1496" spans="1:21" x14ac:dyDescent="0.25">
      <c r="B1496" s="380" t="s">
        <v>213</v>
      </c>
      <c r="C1496" s="318" t="s">
        <v>213</v>
      </c>
      <c r="D1496" s="318" t="s">
        <v>305</v>
      </c>
      <c r="E1496" s="318" t="s">
        <v>284</v>
      </c>
      <c r="F1496" s="318" t="s">
        <v>264</v>
      </c>
      <c r="G1496" s="341" t="str">
        <f t="shared" si="233"/>
        <v>3.3.95.67.00</v>
      </c>
      <c r="H1496" s="46" t="s">
        <v>2</v>
      </c>
      <c r="I1496" s="196" t="str">
        <f t="shared" si="241"/>
        <v>A</v>
      </c>
      <c r="J1496" s="263">
        <f t="shared" si="240"/>
        <v>4</v>
      </c>
      <c r="K1496" s="465" t="s">
        <v>53</v>
      </c>
      <c r="M1496" s="69" t="str">
        <f t="shared" si="234"/>
        <v>3.3.95.67.00</v>
      </c>
      <c r="N1496" s="69" t="str">
        <f t="shared" si="235"/>
        <v>33956700</v>
      </c>
      <c r="O1496" s="69" t="b">
        <f t="shared" si="236"/>
        <v>1</v>
      </c>
      <c r="P1496" s="186" t="str">
        <f t="shared" si="232"/>
        <v>33956700</v>
      </c>
      <c r="R1496" s="407" t="str">
        <f t="shared" si="237"/>
        <v>A</v>
      </c>
      <c r="S1496" s="2" t="b">
        <f t="shared" si="238"/>
        <v>1</v>
      </c>
      <c r="U1496" s="69" t="str">
        <f t="shared" si="239"/>
        <v>3.3.95.67.00 - DEPÓSITOS COMPULSÓRIOS</v>
      </c>
    </row>
    <row r="1497" spans="1:21" x14ac:dyDescent="0.25">
      <c r="B1497" s="380" t="s">
        <v>213</v>
      </c>
      <c r="C1497" s="318" t="s">
        <v>213</v>
      </c>
      <c r="D1497" s="318" t="s">
        <v>305</v>
      </c>
      <c r="E1497" s="318" t="s">
        <v>317</v>
      </c>
      <c r="F1497" s="318" t="s">
        <v>264</v>
      </c>
      <c r="G1497" s="341" t="str">
        <f t="shared" si="233"/>
        <v>3.3.95.91.00</v>
      </c>
      <c r="H1497" s="46" t="s">
        <v>85</v>
      </c>
      <c r="I1497" s="196" t="str">
        <f t="shared" si="241"/>
        <v>A</v>
      </c>
      <c r="J1497" s="263">
        <f t="shared" si="240"/>
        <v>4</v>
      </c>
      <c r="K1497" s="465" t="s">
        <v>53</v>
      </c>
      <c r="M1497" s="69" t="str">
        <f t="shared" si="234"/>
        <v>3.3.95.91.00</v>
      </c>
      <c r="N1497" s="69" t="str">
        <f t="shared" si="235"/>
        <v>33959100</v>
      </c>
      <c r="O1497" s="69" t="b">
        <f t="shared" si="236"/>
        <v>1</v>
      </c>
      <c r="P1497" s="186" t="str">
        <f t="shared" si="232"/>
        <v>33959100</v>
      </c>
      <c r="R1497" s="407" t="str">
        <f t="shared" si="237"/>
        <v>A</v>
      </c>
      <c r="S1497" s="2" t="b">
        <f t="shared" si="238"/>
        <v>1</v>
      </c>
      <c r="U1497" s="69" t="str">
        <f t="shared" si="239"/>
        <v>3.3.95.91.00 - SENTENÇAS JUDICIAIS</v>
      </c>
    </row>
    <row r="1498" spans="1:21" x14ac:dyDescent="0.25">
      <c r="B1498" s="384" t="s">
        <v>213</v>
      </c>
      <c r="C1498" s="322" t="s">
        <v>213</v>
      </c>
      <c r="D1498" s="322" t="s">
        <v>305</v>
      </c>
      <c r="E1498" s="322" t="s">
        <v>263</v>
      </c>
      <c r="F1498" s="322" t="s">
        <v>264</v>
      </c>
      <c r="G1498" s="346" t="str">
        <f t="shared" si="233"/>
        <v>3.3.95.92.00</v>
      </c>
      <c r="H1498" s="56" t="s">
        <v>88</v>
      </c>
      <c r="I1498" s="203" t="str">
        <f t="shared" si="241"/>
        <v>S</v>
      </c>
      <c r="J1498" s="270">
        <f t="shared" si="240"/>
        <v>4</v>
      </c>
      <c r="K1498" s="469" t="s">
        <v>60</v>
      </c>
      <c r="M1498" s="69" t="str">
        <f t="shared" si="234"/>
        <v>3.3.95.92.00</v>
      </c>
      <c r="N1498" s="69" t="str">
        <f t="shared" si="235"/>
        <v>33959200</v>
      </c>
      <c r="O1498" s="69" t="b">
        <f t="shared" si="236"/>
        <v>1</v>
      </c>
      <c r="P1498" s="186" t="str">
        <f t="shared" si="232"/>
        <v>33959200</v>
      </c>
      <c r="R1498" s="407" t="str">
        <f t="shared" si="237"/>
        <v>S</v>
      </c>
      <c r="S1498" s="2" t="b">
        <f t="shared" si="238"/>
        <v>1</v>
      </c>
      <c r="U1498" s="69" t="str">
        <f t="shared" si="239"/>
        <v>3.3.95.92.00 - DESPESAS DE EXERCÍCIOS ANTERIORES</v>
      </c>
    </row>
    <row r="1499" spans="1:21" s="69" customFormat="1" x14ac:dyDescent="0.25">
      <c r="A1499" s="157"/>
      <c r="B1499" s="136" t="s">
        <v>213</v>
      </c>
      <c r="C1499" s="94" t="s">
        <v>213</v>
      </c>
      <c r="D1499" s="94" t="s">
        <v>305</v>
      </c>
      <c r="E1499" s="94" t="s">
        <v>263</v>
      </c>
      <c r="F1499" s="94" t="s">
        <v>215</v>
      </c>
      <c r="G1499" s="347" t="str">
        <f t="shared" si="233"/>
        <v>3.3.95.92.30</v>
      </c>
      <c r="H1499" s="61" t="s">
        <v>3</v>
      </c>
      <c r="I1499" s="202" t="str">
        <f t="shared" si="241"/>
        <v>A</v>
      </c>
      <c r="J1499" s="269">
        <f t="shared" si="240"/>
        <v>5</v>
      </c>
      <c r="K1499" s="470" t="s">
        <v>61</v>
      </c>
      <c r="M1499" s="69" t="str">
        <f t="shared" si="234"/>
        <v>3.3.95.92.30</v>
      </c>
      <c r="N1499" s="69" t="str">
        <f t="shared" si="235"/>
        <v>33959230</v>
      </c>
      <c r="O1499" s="69" t="b">
        <f t="shared" si="236"/>
        <v>1</v>
      </c>
      <c r="P1499" s="186" t="str">
        <f t="shared" si="232"/>
        <v>33959230</v>
      </c>
      <c r="R1499" s="407" t="str">
        <f t="shared" si="237"/>
        <v>A</v>
      </c>
      <c r="S1499" s="69" t="b">
        <f t="shared" si="238"/>
        <v>1</v>
      </c>
      <c r="U1499" s="69" t="str">
        <f t="shared" si="239"/>
        <v>3.3.95.92.30 - MATERIAL DE CONSUMO</v>
      </c>
    </row>
    <row r="1500" spans="1:21" s="69" customFormat="1" x14ac:dyDescent="0.25">
      <c r="A1500" s="157"/>
      <c r="B1500" s="136" t="s">
        <v>213</v>
      </c>
      <c r="C1500" s="94" t="s">
        <v>213</v>
      </c>
      <c r="D1500" s="94" t="s">
        <v>305</v>
      </c>
      <c r="E1500" s="94" t="s">
        <v>263</v>
      </c>
      <c r="F1500" s="94" t="s">
        <v>262</v>
      </c>
      <c r="G1500" s="347" t="str">
        <f t="shared" si="233"/>
        <v>3.3.95.92.39</v>
      </c>
      <c r="H1500" s="61" t="s">
        <v>723</v>
      </c>
      <c r="I1500" s="202" t="str">
        <f t="shared" si="241"/>
        <v>A</v>
      </c>
      <c r="J1500" s="269">
        <f t="shared" si="240"/>
        <v>5</v>
      </c>
      <c r="K1500" s="470" t="s">
        <v>61</v>
      </c>
      <c r="M1500" s="69" t="str">
        <f t="shared" si="234"/>
        <v>3.3.95.92.39</v>
      </c>
      <c r="N1500" s="69" t="str">
        <f t="shared" si="235"/>
        <v>33959239</v>
      </c>
      <c r="O1500" s="69" t="b">
        <f t="shared" si="236"/>
        <v>1</v>
      </c>
      <c r="P1500" s="186" t="str">
        <f t="shared" si="232"/>
        <v>33959239</v>
      </c>
      <c r="R1500" s="407" t="str">
        <f t="shared" si="237"/>
        <v>A</v>
      </c>
      <c r="S1500" s="69" t="b">
        <f t="shared" si="238"/>
        <v>1</v>
      </c>
      <c r="U1500" s="69" t="str">
        <f t="shared" si="239"/>
        <v>3.3.95.92.39 - OUTROS SERVIÇOS DE TERCEIROS - PJ</v>
      </c>
    </row>
    <row r="1501" spans="1:21" s="69" customFormat="1" x14ac:dyDescent="0.25">
      <c r="A1501" s="157"/>
      <c r="B1501" s="136" t="s">
        <v>213</v>
      </c>
      <c r="C1501" s="94" t="s">
        <v>213</v>
      </c>
      <c r="D1501" s="94" t="s">
        <v>305</v>
      </c>
      <c r="E1501" s="94" t="s">
        <v>263</v>
      </c>
      <c r="F1501" s="94" t="s">
        <v>270</v>
      </c>
      <c r="G1501" s="347" t="str">
        <f t="shared" si="233"/>
        <v>3.3.95.92.99</v>
      </c>
      <c r="H1501" s="61" t="s">
        <v>96</v>
      </c>
      <c r="I1501" s="202" t="str">
        <f t="shared" si="241"/>
        <v>A</v>
      </c>
      <c r="J1501" s="269">
        <f t="shared" si="240"/>
        <v>5</v>
      </c>
      <c r="K1501" s="470" t="s">
        <v>61</v>
      </c>
      <c r="M1501" s="69" t="str">
        <f t="shared" si="234"/>
        <v>3.3.95.92.99</v>
      </c>
      <c r="N1501" s="69" t="str">
        <f t="shared" si="235"/>
        <v>33959299</v>
      </c>
      <c r="O1501" s="69" t="b">
        <f t="shared" si="236"/>
        <v>1</v>
      </c>
      <c r="P1501" s="186" t="str">
        <f t="shared" si="232"/>
        <v>33959299</v>
      </c>
      <c r="R1501" s="407" t="str">
        <f t="shared" si="237"/>
        <v>A</v>
      </c>
      <c r="S1501" s="69" t="b">
        <f t="shared" si="238"/>
        <v>1</v>
      </c>
      <c r="U1501" s="69" t="str">
        <f t="shared" si="239"/>
        <v>3.3.95.92.99 - OUTRAS DESPESAS DE EXERCICIOS ANTERIORES</v>
      </c>
    </row>
    <row r="1502" spans="1:21" x14ac:dyDescent="0.25">
      <c r="B1502" s="380" t="s">
        <v>213</v>
      </c>
      <c r="C1502" s="318" t="s">
        <v>213</v>
      </c>
      <c r="D1502" s="318" t="s">
        <v>305</v>
      </c>
      <c r="E1502" s="318" t="s">
        <v>302</v>
      </c>
      <c r="F1502" s="318" t="s">
        <v>264</v>
      </c>
      <c r="G1502" s="341" t="str">
        <f t="shared" si="233"/>
        <v>3.3.95.93.00</v>
      </c>
      <c r="H1502" s="46" t="s">
        <v>9</v>
      </c>
      <c r="I1502" s="196" t="str">
        <f t="shared" si="241"/>
        <v>A</v>
      </c>
      <c r="J1502" s="263">
        <f t="shared" si="240"/>
        <v>4</v>
      </c>
      <c r="K1502" s="465" t="s">
        <v>53</v>
      </c>
      <c r="M1502" s="69" t="str">
        <f t="shared" si="234"/>
        <v>3.3.95.93.00</v>
      </c>
      <c r="N1502" s="69" t="str">
        <f t="shared" si="235"/>
        <v>33959300</v>
      </c>
      <c r="O1502" s="69" t="b">
        <f t="shared" si="236"/>
        <v>1</v>
      </c>
      <c r="P1502" s="186" t="str">
        <f t="shared" si="232"/>
        <v>33959300</v>
      </c>
      <c r="R1502" s="407" t="str">
        <f t="shared" si="237"/>
        <v>A</v>
      </c>
      <c r="S1502" s="2" t="b">
        <f t="shared" si="238"/>
        <v>1</v>
      </c>
      <c r="U1502" s="69" t="str">
        <f t="shared" si="239"/>
        <v>3.3.95.93.00 - INDENIZAÇÕES E RESTITUIÇÕES</v>
      </c>
    </row>
    <row r="1503" spans="1:21" x14ac:dyDescent="0.25">
      <c r="B1503" s="380" t="s">
        <v>213</v>
      </c>
      <c r="C1503" s="318" t="s">
        <v>213</v>
      </c>
      <c r="D1503" s="318" t="s">
        <v>305</v>
      </c>
      <c r="E1503" s="318" t="s">
        <v>306</v>
      </c>
      <c r="F1503" s="318" t="s">
        <v>264</v>
      </c>
      <c r="G1503" s="341" t="str">
        <f t="shared" si="233"/>
        <v>3.3.95.96.00</v>
      </c>
      <c r="H1503" s="46" t="s">
        <v>98</v>
      </c>
      <c r="I1503" s="196" t="str">
        <f t="shared" si="241"/>
        <v>A</v>
      </c>
      <c r="J1503" s="263">
        <f t="shared" si="240"/>
        <v>4</v>
      </c>
      <c r="K1503" s="465" t="s">
        <v>53</v>
      </c>
      <c r="M1503" s="69" t="str">
        <f t="shared" si="234"/>
        <v>3.3.95.96.00</v>
      </c>
      <c r="N1503" s="69" t="str">
        <f t="shared" si="235"/>
        <v>33959600</v>
      </c>
      <c r="O1503" s="69" t="b">
        <f t="shared" si="236"/>
        <v>1</v>
      </c>
      <c r="P1503" s="186" t="str">
        <f t="shared" si="232"/>
        <v>33959600</v>
      </c>
      <c r="R1503" s="407" t="str">
        <f t="shared" si="237"/>
        <v>A</v>
      </c>
      <c r="S1503" s="2" t="b">
        <f t="shared" si="238"/>
        <v>1</v>
      </c>
      <c r="U1503" s="69" t="str">
        <f t="shared" si="239"/>
        <v>3.3.95.96.00 - RESSARCIMENTO DE DESPESAS DE PESSOAL REQUISITADO</v>
      </c>
    </row>
    <row r="1504" spans="1:21" s="6" customFormat="1" x14ac:dyDescent="0.25">
      <c r="A1504" s="158"/>
      <c r="B1504" s="149" t="s">
        <v>213</v>
      </c>
      <c r="C1504" s="150" t="s">
        <v>213</v>
      </c>
      <c r="D1504" s="150" t="s">
        <v>306</v>
      </c>
      <c r="E1504" s="150" t="s">
        <v>264</v>
      </c>
      <c r="F1504" s="150" t="s">
        <v>264</v>
      </c>
      <c r="G1504" s="340" t="str">
        <f t="shared" si="233"/>
        <v>3.3.96.00.00</v>
      </c>
      <c r="H1504" s="51" t="s">
        <v>108</v>
      </c>
      <c r="I1504" s="194" t="str">
        <f t="shared" si="241"/>
        <v>S</v>
      </c>
      <c r="J1504" s="261">
        <f t="shared" si="240"/>
        <v>3</v>
      </c>
      <c r="K1504" s="137" t="s">
        <v>57</v>
      </c>
      <c r="M1504" s="69" t="str">
        <f t="shared" si="234"/>
        <v>3.3.96.00.00</v>
      </c>
      <c r="N1504" s="69" t="str">
        <f t="shared" si="235"/>
        <v>33960000</v>
      </c>
      <c r="O1504" s="69" t="b">
        <f t="shared" si="236"/>
        <v>1</v>
      </c>
      <c r="P1504" s="186" t="str">
        <f t="shared" si="232"/>
        <v>33960000</v>
      </c>
      <c r="R1504" s="409" t="str">
        <f t="shared" si="237"/>
        <v>S</v>
      </c>
      <c r="S1504" s="6" t="b">
        <f t="shared" si="238"/>
        <v>1</v>
      </c>
      <c r="U1504" s="69" t="str">
        <f t="shared" si="239"/>
        <v>3.3.96.00.00 - APLICAÇÃO DIRETA À CONTA DE RECURSOS DE QUE TRATA O ART. 25 DA LEI COMPLEMENTAR Nº 141, DE 2012.</v>
      </c>
    </row>
    <row r="1505" spans="1:21" x14ac:dyDescent="0.25">
      <c r="B1505" s="380" t="s">
        <v>213</v>
      </c>
      <c r="C1505" s="318" t="s">
        <v>213</v>
      </c>
      <c r="D1505" s="318" t="s">
        <v>306</v>
      </c>
      <c r="E1505" s="318" t="s">
        <v>218</v>
      </c>
      <c r="F1505" s="318" t="s">
        <v>264</v>
      </c>
      <c r="G1505" s="341" t="str">
        <f t="shared" si="233"/>
        <v>3.3.96.04.00</v>
      </c>
      <c r="H1505" s="46" t="s">
        <v>58</v>
      </c>
      <c r="I1505" s="196" t="str">
        <f t="shared" si="241"/>
        <v>A</v>
      </c>
      <c r="J1505" s="263">
        <f t="shared" si="240"/>
        <v>4</v>
      </c>
      <c r="K1505" s="465" t="s">
        <v>53</v>
      </c>
      <c r="M1505" s="69" t="str">
        <f t="shared" si="234"/>
        <v>3.3.96.04.00</v>
      </c>
      <c r="N1505" s="69" t="str">
        <f t="shared" si="235"/>
        <v>33960400</v>
      </c>
      <c r="O1505" s="69" t="b">
        <f t="shared" si="236"/>
        <v>1</v>
      </c>
      <c r="P1505" s="186" t="str">
        <f t="shared" si="232"/>
        <v>33960400</v>
      </c>
      <c r="R1505" s="407" t="str">
        <f t="shared" si="237"/>
        <v>A</v>
      </c>
      <c r="S1505" s="2" t="b">
        <f t="shared" si="238"/>
        <v>1</v>
      </c>
      <c r="U1505" s="69" t="str">
        <f t="shared" si="239"/>
        <v>3.3.96.04.00 - CONTRATAÇÃO POR TEMPO DETERMINADO</v>
      </c>
    </row>
    <row r="1506" spans="1:21" x14ac:dyDescent="0.25">
      <c r="B1506" s="380" t="s">
        <v>213</v>
      </c>
      <c r="C1506" s="318" t="s">
        <v>213</v>
      </c>
      <c r="D1506" s="318" t="s">
        <v>306</v>
      </c>
      <c r="E1506" s="318" t="s">
        <v>222</v>
      </c>
      <c r="F1506" s="318" t="s">
        <v>264</v>
      </c>
      <c r="G1506" s="341" t="str">
        <f t="shared" si="233"/>
        <v>3.3.96.08.00</v>
      </c>
      <c r="H1506" s="46" t="s">
        <v>574</v>
      </c>
      <c r="I1506" s="196" t="str">
        <f t="shared" si="241"/>
        <v>A</v>
      </c>
      <c r="J1506" s="263">
        <f t="shared" si="240"/>
        <v>4</v>
      </c>
      <c r="K1506" s="465" t="s">
        <v>53</v>
      </c>
      <c r="M1506" s="69" t="str">
        <f t="shared" si="234"/>
        <v>3.3.96.08.00</v>
      </c>
      <c r="N1506" s="69" t="str">
        <f t="shared" si="235"/>
        <v>33960800</v>
      </c>
      <c r="O1506" s="69" t="b">
        <f t="shared" si="236"/>
        <v>1</v>
      </c>
      <c r="P1506" s="186" t="str">
        <f t="shared" si="232"/>
        <v>33960800</v>
      </c>
      <c r="R1506" s="407" t="str">
        <f t="shared" si="237"/>
        <v>A</v>
      </c>
      <c r="S1506" s="2" t="b">
        <f t="shared" si="238"/>
        <v>1</v>
      </c>
      <c r="U1506" s="69" t="str">
        <f t="shared" si="239"/>
        <v>3.3.96.08.00 - OUTROS BENEFÍCIOS ASSISTENCIAIS DO SERVIDOR E DO MILITAR</v>
      </c>
    </row>
    <row r="1507" spans="1:21" x14ac:dyDescent="0.25">
      <c r="B1507" s="380" t="s">
        <v>213</v>
      </c>
      <c r="C1507" s="318" t="s">
        <v>213</v>
      </c>
      <c r="D1507" s="318" t="s">
        <v>306</v>
      </c>
      <c r="E1507" s="318" t="s">
        <v>254</v>
      </c>
      <c r="F1507" s="318" t="s">
        <v>264</v>
      </c>
      <c r="G1507" s="341" t="str">
        <f t="shared" si="233"/>
        <v>3.3.96.14.00</v>
      </c>
      <c r="H1507" s="46" t="s">
        <v>131</v>
      </c>
      <c r="I1507" s="196" t="str">
        <f t="shared" si="241"/>
        <v>A</v>
      </c>
      <c r="J1507" s="263">
        <f t="shared" si="240"/>
        <v>4</v>
      </c>
      <c r="K1507" s="465" t="s">
        <v>53</v>
      </c>
      <c r="M1507" s="69" t="str">
        <f t="shared" si="234"/>
        <v>3.3.96.14.00</v>
      </c>
      <c r="N1507" s="69" t="str">
        <f t="shared" si="235"/>
        <v>33961400</v>
      </c>
      <c r="O1507" s="69" t="b">
        <f t="shared" si="236"/>
        <v>1</v>
      </c>
      <c r="P1507" s="186" t="str">
        <f t="shared" si="232"/>
        <v>33961400</v>
      </c>
      <c r="R1507" s="407" t="str">
        <f t="shared" si="237"/>
        <v>A</v>
      </c>
      <c r="S1507" s="2" t="b">
        <f t="shared" si="238"/>
        <v>1</v>
      </c>
      <c r="U1507" s="69" t="str">
        <f t="shared" si="239"/>
        <v>3.3.96.14.00 - DIÁRIAS - CIVIL</v>
      </c>
    </row>
    <row r="1508" spans="1:21" x14ac:dyDescent="0.25">
      <c r="B1508" s="380" t="s">
        <v>213</v>
      </c>
      <c r="C1508" s="318" t="s">
        <v>213</v>
      </c>
      <c r="D1508" s="318" t="s">
        <v>306</v>
      </c>
      <c r="E1508" s="318" t="s">
        <v>226</v>
      </c>
      <c r="F1508" s="318" t="s">
        <v>264</v>
      </c>
      <c r="G1508" s="341" t="str">
        <f t="shared" si="233"/>
        <v>3.3.96.18.00</v>
      </c>
      <c r="H1508" s="46" t="s">
        <v>148</v>
      </c>
      <c r="I1508" s="196" t="str">
        <f t="shared" si="241"/>
        <v>A</v>
      </c>
      <c r="J1508" s="263">
        <f t="shared" si="240"/>
        <v>4</v>
      </c>
      <c r="K1508" s="465" t="s">
        <v>53</v>
      </c>
      <c r="M1508" s="69" t="str">
        <f t="shared" si="234"/>
        <v>3.3.96.18.00</v>
      </c>
      <c r="N1508" s="69" t="str">
        <f t="shared" si="235"/>
        <v>33961800</v>
      </c>
      <c r="O1508" s="69" t="b">
        <f t="shared" si="236"/>
        <v>1</v>
      </c>
      <c r="P1508" s="186" t="str">
        <f t="shared" si="232"/>
        <v>33961800</v>
      </c>
      <c r="R1508" s="407" t="str">
        <f t="shared" si="237"/>
        <v>A</v>
      </c>
      <c r="S1508" s="2" t="b">
        <f t="shared" si="238"/>
        <v>1</v>
      </c>
      <c r="U1508" s="69" t="str">
        <f t="shared" si="239"/>
        <v>3.3.96.18.00 - AUXÍLIO FINANCEIRO A ESTUDANTES</v>
      </c>
    </row>
    <row r="1509" spans="1:21" x14ac:dyDescent="0.25">
      <c r="B1509" s="380" t="s">
        <v>213</v>
      </c>
      <c r="C1509" s="318" t="s">
        <v>213</v>
      </c>
      <c r="D1509" s="318" t="s">
        <v>306</v>
      </c>
      <c r="E1509" s="318" t="s">
        <v>256</v>
      </c>
      <c r="F1509" s="318" t="s">
        <v>264</v>
      </c>
      <c r="G1509" s="341" t="str">
        <f t="shared" si="233"/>
        <v>3.3.96.20.00</v>
      </c>
      <c r="H1509" s="46" t="s">
        <v>150</v>
      </c>
      <c r="I1509" s="196" t="str">
        <f t="shared" si="241"/>
        <v>A</v>
      </c>
      <c r="J1509" s="263">
        <f t="shared" si="240"/>
        <v>4</v>
      </c>
      <c r="K1509" s="465" t="s">
        <v>53</v>
      </c>
      <c r="M1509" s="69" t="str">
        <f t="shared" si="234"/>
        <v>3.3.96.20.00</v>
      </c>
      <c r="N1509" s="69" t="str">
        <f t="shared" si="235"/>
        <v>33962000</v>
      </c>
      <c r="O1509" s="69" t="b">
        <f t="shared" si="236"/>
        <v>1</v>
      </c>
      <c r="P1509" s="186" t="str">
        <f t="shared" si="232"/>
        <v>33962000</v>
      </c>
      <c r="R1509" s="407" t="str">
        <f t="shared" si="237"/>
        <v>A</v>
      </c>
      <c r="S1509" s="2" t="b">
        <f t="shared" si="238"/>
        <v>1</v>
      </c>
      <c r="U1509" s="69" t="str">
        <f t="shared" si="239"/>
        <v>3.3.96.20.00 - AUXÍLIO FINANCEIRO A PESQUISADORES</v>
      </c>
    </row>
    <row r="1510" spans="1:21" x14ac:dyDescent="0.25">
      <c r="B1510" s="384" t="s">
        <v>213</v>
      </c>
      <c r="C1510" s="322" t="s">
        <v>213</v>
      </c>
      <c r="D1510" s="322" t="s">
        <v>306</v>
      </c>
      <c r="E1510" s="322" t="s">
        <v>215</v>
      </c>
      <c r="F1510" s="322" t="s">
        <v>264</v>
      </c>
      <c r="G1510" s="346" t="str">
        <f t="shared" si="233"/>
        <v>3.3.96.30.00</v>
      </c>
      <c r="H1510" s="56" t="s">
        <v>3</v>
      </c>
      <c r="I1510" s="203" t="str">
        <f t="shared" si="241"/>
        <v>S</v>
      </c>
      <c r="J1510" s="270">
        <f t="shared" si="240"/>
        <v>4</v>
      </c>
      <c r="K1510" s="469" t="s">
        <v>265</v>
      </c>
      <c r="M1510" s="69" t="str">
        <f t="shared" si="234"/>
        <v>3.3.96.30.00</v>
      </c>
      <c r="N1510" s="69" t="str">
        <f t="shared" si="235"/>
        <v>33963000</v>
      </c>
      <c r="O1510" s="69" t="b">
        <f t="shared" si="236"/>
        <v>1</v>
      </c>
      <c r="P1510" s="186" t="str">
        <f t="shared" si="232"/>
        <v>33963000</v>
      </c>
      <c r="R1510" s="407" t="str">
        <f t="shared" si="237"/>
        <v>S</v>
      </c>
      <c r="S1510" s="2" t="b">
        <f t="shared" si="238"/>
        <v>1</v>
      </c>
      <c r="U1510" s="69" t="str">
        <f t="shared" si="239"/>
        <v>3.3.96.30.00 - MATERIAL DE CONSUMO</v>
      </c>
    </row>
    <row r="1511" spans="1:21" s="54" customFormat="1" x14ac:dyDescent="0.25">
      <c r="A1511" s="157"/>
      <c r="B1511" s="136" t="s">
        <v>213</v>
      </c>
      <c r="C1511" s="94" t="s">
        <v>213</v>
      </c>
      <c r="D1511" s="94" t="s">
        <v>306</v>
      </c>
      <c r="E1511" s="94" t="s">
        <v>215</v>
      </c>
      <c r="F1511" s="94" t="s">
        <v>251</v>
      </c>
      <c r="G1511" s="350" t="str">
        <f t="shared" si="233"/>
        <v>3.3.96.30.01</v>
      </c>
      <c r="H1511" s="95" t="s">
        <v>153</v>
      </c>
      <c r="I1511" s="207" t="str">
        <f t="shared" si="241"/>
        <v>A</v>
      </c>
      <c r="J1511" s="273">
        <f t="shared" si="240"/>
        <v>5</v>
      </c>
      <c r="K1511" s="474" t="s">
        <v>61</v>
      </c>
      <c r="M1511" s="69" t="str">
        <f t="shared" si="234"/>
        <v>3.3.96.30.01</v>
      </c>
      <c r="N1511" s="69" t="str">
        <f t="shared" si="235"/>
        <v>33963001</v>
      </c>
      <c r="O1511" s="69" t="b">
        <f t="shared" si="236"/>
        <v>1</v>
      </c>
      <c r="P1511" s="186" t="str">
        <f t="shared" si="232"/>
        <v>33963001</v>
      </c>
      <c r="R1511" s="407" t="str">
        <f t="shared" si="237"/>
        <v>A</v>
      </c>
      <c r="S1511" s="54" t="b">
        <f t="shared" si="238"/>
        <v>1</v>
      </c>
      <c r="U1511" s="69" t="str">
        <f t="shared" si="239"/>
        <v>3.3.96.30.01 - COMBUSTÍVEIS E LUBRIFICANTES AUTOMOTIVOS</v>
      </c>
    </row>
    <row r="1512" spans="1:21" s="54" customFormat="1" x14ac:dyDescent="0.25">
      <c r="A1512" s="157"/>
      <c r="B1512" s="136" t="s">
        <v>213</v>
      </c>
      <c r="C1512" s="94" t="s">
        <v>213</v>
      </c>
      <c r="D1512" s="94" t="s">
        <v>306</v>
      </c>
      <c r="E1512" s="94" t="s">
        <v>215</v>
      </c>
      <c r="F1512" s="94" t="s">
        <v>216</v>
      </c>
      <c r="G1512" s="350" t="str">
        <f t="shared" si="233"/>
        <v>3.3.96.30.02</v>
      </c>
      <c r="H1512" s="97" t="s">
        <v>357</v>
      </c>
      <c r="I1512" s="207" t="str">
        <f t="shared" si="241"/>
        <v>A</v>
      </c>
      <c r="J1512" s="273">
        <f t="shared" si="240"/>
        <v>5</v>
      </c>
      <c r="K1512" s="474" t="s">
        <v>61</v>
      </c>
      <c r="M1512" s="69" t="str">
        <f t="shared" si="234"/>
        <v>3.3.96.30.02</v>
      </c>
      <c r="N1512" s="69" t="str">
        <f t="shared" si="235"/>
        <v>33963002</v>
      </c>
      <c r="O1512" s="69" t="b">
        <f t="shared" si="236"/>
        <v>1</v>
      </c>
      <c r="P1512" s="186" t="str">
        <f t="shared" si="232"/>
        <v>33963002</v>
      </c>
      <c r="R1512" s="407" t="str">
        <f t="shared" si="237"/>
        <v>A</v>
      </c>
      <c r="S1512" s="54" t="b">
        <f t="shared" si="238"/>
        <v>1</v>
      </c>
      <c r="U1512" s="69" t="str">
        <f t="shared" si="239"/>
        <v>3.3.96.30.02 - COMBUSTÍVEIS E LUBRIFICANTES DE AVIAÇÃO</v>
      </c>
    </row>
    <row r="1513" spans="1:21" s="54" customFormat="1" x14ac:dyDescent="0.25">
      <c r="A1513" s="157"/>
      <c r="B1513" s="136" t="s">
        <v>213</v>
      </c>
      <c r="C1513" s="94" t="s">
        <v>213</v>
      </c>
      <c r="D1513" s="94" t="s">
        <v>306</v>
      </c>
      <c r="E1513" s="94" t="s">
        <v>215</v>
      </c>
      <c r="F1513" s="94" t="s">
        <v>217</v>
      </c>
      <c r="G1513" s="350" t="str">
        <f t="shared" si="233"/>
        <v>3.3.96.30.03</v>
      </c>
      <c r="H1513" s="97" t="s">
        <v>358</v>
      </c>
      <c r="I1513" s="207" t="str">
        <f t="shared" si="241"/>
        <v>A</v>
      </c>
      <c r="J1513" s="273">
        <f t="shared" si="240"/>
        <v>5</v>
      </c>
      <c r="K1513" s="474" t="s">
        <v>61</v>
      </c>
      <c r="M1513" s="69" t="str">
        <f t="shared" si="234"/>
        <v>3.3.96.30.03</v>
      </c>
      <c r="N1513" s="69" t="str">
        <f t="shared" si="235"/>
        <v>33963003</v>
      </c>
      <c r="O1513" s="69" t="b">
        <f t="shared" si="236"/>
        <v>1</v>
      </c>
      <c r="P1513" s="186" t="str">
        <f t="shared" si="232"/>
        <v>33963003</v>
      </c>
      <c r="R1513" s="407" t="str">
        <f t="shared" si="237"/>
        <v>A</v>
      </c>
      <c r="S1513" s="54" t="b">
        <f t="shared" si="238"/>
        <v>1</v>
      </c>
      <c r="U1513" s="69" t="str">
        <f t="shared" si="239"/>
        <v>3.3.96.30.03 - COMBUSTÍVEIS E LUBRIFICANTES PARA OUTRAS FINALIDADES</v>
      </c>
    </row>
    <row r="1514" spans="1:21" s="54" customFormat="1" x14ac:dyDescent="0.25">
      <c r="A1514" s="157"/>
      <c r="B1514" s="136" t="s">
        <v>213</v>
      </c>
      <c r="C1514" s="94" t="s">
        <v>213</v>
      </c>
      <c r="D1514" s="94" t="s">
        <v>306</v>
      </c>
      <c r="E1514" s="94" t="s">
        <v>215</v>
      </c>
      <c r="F1514" s="94" t="s">
        <v>218</v>
      </c>
      <c r="G1514" s="350" t="str">
        <f t="shared" si="233"/>
        <v>3.3.96.30.04</v>
      </c>
      <c r="H1514" s="97" t="s">
        <v>359</v>
      </c>
      <c r="I1514" s="207" t="str">
        <f t="shared" si="241"/>
        <v>A</v>
      </c>
      <c r="J1514" s="273">
        <f t="shared" si="240"/>
        <v>5</v>
      </c>
      <c r="K1514" s="474" t="s">
        <v>61</v>
      </c>
      <c r="M1514" s="69" t="str">
        <f t="shared" si="234"/>
        <v>3.3.96.30.04</v>
      </c>
      <c r="N1514" s="69" t="str">
        <f t="shared" si="235"/>
        <v>33963004</v>
      </c>
      <c r="O1514" s="69" t="b">
        <f t="shared" si="236"/>
        <v>1</v>
      </c>
      <c r="P1514" s="186" t="str">
        <f t="shared" si="232"/>
        <v>33963004</v>
      </c>
      <c r="R1514" s="407" t="str">
        <f t="shared" si="237"/>
        <v>A</v>
      </c>
      <c r="S1514" s="54" t="b">
        <f t="shared" si="238"/>
        <v>1</v>
      </c>
      <c r="U1514" s="69" t="str">
        <f t="shared" si="239"/>
        <v>3.3.96.30.04 - GÁS ENGARRAFADO</v>
      </c>
    </row>
    <row r="1515" spans="1:21" s="54" customFormat="1" x14ac:dyDescent="0.25">
      <c r="A1515" s="157"/>
      <c r="B1515" s="136" t="s">
        <v>213</v>
      </c>
      <c r="C1515" s="94" t="s">
        <v>213</v>
      </c>
      <c r="D1515" s="94" t="s">
        <v>306</v>
      </c>
      <c r="E1515" s="94" t="s">
        <v>215</v>
      </c>
      <c r="F1515" s="94" t="s">
        <v>219</v>
      </c>
      <c r="G1515" s="350" t="str">
        <f t="shared" si="233"/>
        <v>3.3.96.30.05</v>
      </c>
      <c r="H1515" s="97" t="s">
        <v>360</v>
      </c>
      <c r="I1515" s="207" t="str">
        <f t="shared" si="241"/>
        <v>A</v>
      </c>
      <c r="J1515" s="273">
        <f t="shared" si="240"/>
        <v>5</v>
      </c>
      <c r="K1515" s="474" t="s">
        <v>61</v>
      </c>
      <c r="M1515" s="69" t="str">
        <f t="shared" si="234"/>
        <v>3.3.96.30.05</v>
      </c>
      <c r="N1515" s="69" t="str">
        <f t="shared" si="235"/>
        <v>33963005</v>
      </c>
      <c r="O1515" s="69" t="b">
        <f t="shared" si="236"/>
        <v>1</v>
      </c>
      <c r="P1515" s="186" t="str">
        <f t="shared" si="232"/>
        <v>33963005</v>
      </c>
      <c r="R1515" s="407" t="str">
        <f t="shared" si="237"/>
        <v>A</v>
      </c>
      <c r="S1515" s="54" t="b">
        <f t="shared" si="238"/>
        <v>1</v>
      </c>
      <c r="U1515" s="69" t="str">
        <f t="shared" si="239"/>
        <v>3.3.96.30.05 - EXPLOSIVOS E MUNIÇÕES</v>
      </c>
    </row>
    <row r="1516" spans="1:21" s="54" customFormat="1" x14ac:dyDescent="0.25">
      <c r="A1516" s="157"/>
      <c r="B1516" s="136" t="s">
        <v>213</v>
      </c>
      <c r="C1516" s="94" t="s">
        <v>213</v>
      </c>
      <c r="D1516" s="94" t="s">
        <v>306</v>
      </c>
      <c r="E1516" s="94" t="s">
        <v>215</v>
      </c>
      <c r="F1516" s="94" t="s">
        <v>220</v>
      </c>
      <c r="G1516" s="350" t="str">
        <f t="shared" si="233"/>
        <v>3.3.96.30.06</v>
      </c>
      <c r="H1516" s="97" t="s">
        <v>361</v>
      </c>
      <c r="I1516" s="207" t="str">
        <f t="shared" si="241"/>
        <v>A</v>
      </c>
      <c r="J1516" s="273">
        <f t="shared" si="240"/>
        <v>5</v>
      </c>
      <c r="K1516" s="474" t="s">
        <v>61</v>
      </c>
      <c r="M1516" s="69" t="str">
        <f t="shared" si="234"/>
        <v>3.3.96.30.06</v>
      </c>
      <c r="N1516" s="69" t="str">
        <f t="shared" si="235"/>
        <v>33963006</v>
      </c>
      <c r="O1516" s="69" t="b">
        <f t="shared" si="236"/>
        <v>1</v>
      </c>
      <c r="P1516" s="186" t="str">
        <f t="shared" si="232"/>
        <v>33963006</v>
      </c>
      <c r="R1516" s="407" t="str">
        <f t="shared" si="237"/>
        <v>A</v>
      </c>
      <c r="S1516" s="54" t="b">
        <f t="shared" si="238"/>
        <v>1</v>
      </c>
      <c r="U1516" s="69" t="str">
        <f t="shared" si="239"/>
        <v>3.3.96.30.06 - ALIMENTOS PARA ANIMAIS</v>
      </c>
    </row>
    <row r="1517" spans="1:21" s="54" customFormat="1" x14ac:dyDescent="0.25">
      <c r="A1517" s="157"/>
      <c r="B1517" s="136" t="s">
        <v>213</v>
      </c>
      <c r="C1517" s="94" t="s">
        <v>213</v>
      </c>
      <c r="D1517" s="94" t="s">
        <v>306</v>
      </c>
      <c r="E1517" s="94" t="s">
        <v>215</v>
      </c>
      <c r="F1517" s="94" t="s">
        <v>221</v>
      </c>
      <c r="G1517" s="350" t="str">
        <f t="shared" si="233"/>
        <v>3.3.96.30.07</v>
      </c>
      <c r="H1517" s="97" t="s">
        <v>362</v>
      </c>
      <c r="I1517" s="207" t="str">
        <f t="shared" si="241"/>
        <v>A</v>
      </c>
      <c r="J1517" s="273">
        <f t="shared" si="240"/>
        <v>5</v>
      </c>
      <c r="K1517" s="474" t="s">
        <v>61</v>
      </c>
      <c r="M1517" s="69" t="str">
        <f t="shared" si="234"/>
        <v>3.3.96.30.07</v>
      </c>
      <c r="N1517" s="69" t="str">
        <f t="shared" si="235"/>
        <v>33963007</v>
      </c>
      <c r="O1517" s="69" t="b">
        <f t="shared" si="236"/>
        <v>1</v>
      </c>
      <c r="P1517" s="186" t="str">
        <f t="shared" si="232"/>
        <v>33963007</v>
      </c>
      <c r="R1517" s="407" t="str">
        <f t="shared" si="237"/>
        <v>A</v>
      </c>
      <c r="S1517" s="54" t="b">
        <f t="shared" si="238"/>
        <v>1</v>
      </c>
      <c r="U1517" s="69" t="str">
        <f t="shared" si="239"/>
        <v>3.3.96.30.07 - GÊNEROS DE ALIMENTAÇÃO</v>
      </c>
    </row>
    <row r="1518" spans="1:21" s="54" customFormat="1" x14ac:dyDescent="0.25">
      <c r="A1518" s="157"/>
      <c r="B1518" s="136" t="s">
        <v>213</v>
      </c>
      <c r="C1518" s="94" t="s">
        <v>213</v>
      </c>
      <c r="D1518" s="94" t="s">
        <v>306</v>
      </c>
      <c r="E1518" s="94" t="s">
        <v>215</v>
      </c>
      <c r="F1518" s="94" t="s">
        <v>222</v>
      </c>
      <c r="G1518" s="350" t="str">
        <f t="shared" si="233"/>
        <v>3.3.96.30.08</v>
      </c>
      <c r="H1518" s="97" t="s">
        <v>363</v>
      </c>
      <c r="I1518" s="207" t="str">
        <f t="shared" si="241"/>
        <v>A</v>
      </c>
      <c r="J1518" s="273">
        <f t="shared" si="240"/>
        <v>5</v>
      </c>
      <c r="K1518" s="474" t="s">
        <v>61</v>
      </c>
      <c r="M1518" s="69" t="str">
        <f t="shared" si="234"/>
        <v>3.3.96.30.08</v>
      </c>
      <c r="N1518" s="69" t="str">
        <f t="shared" si="235"/>
        <v>33963008</v>
      </c>
      <c r="O1518" s="69" t="b">
        <f t="shared" si="236"/>
        <v>1</v>
      </c>
      <c r="P1518" s="186" t="str">
        <f t="shared" si="232"/>
        <v>33963008</v>
      </c>
      <c r="R1518" s="407" t="str">
        <f t="shared" si="237"/>
        <v>A</v>
      </c>
      <c r="S1518" s="54" t="b">
        <f t="shared" si="238"/>
        <v>1</v>
      </c>
      <c r="U1518" s="69" t="str">
        <f t="shared" si="239"/>
        <v>3.3.96.30.08 - ANIMAIS PARA PESQUISA E ABATE</v>
      </c>
    </row>
    <row r="1519" spans="1:21" s="54" customFormat="1" x14ac:dyDescent="0.25">
      <c r="A1519" s="157"/>
      <c r="B1519" s="136" t="s">
        <v>213</v>
      </c>
      <c r="C1519" s="94" t="s">
        <v>213</v>
      </c>
      <c r="D1519" s="94" t="s">
        <v>306</v>
      </c>
      <c r="E1519" s="94" t="s">
        <v>215</v>
      </c>
      <c r="F1519" s="94" t="s">
        <v>252</v>
      </c>
      <c r="G1519" s="350" t="str">
        <f t="shared" si="233"/>
        <v>3.3.96.30.09</v>
      </c>
      <c r="H1519" s="95" t="s">
        <v>687</v>
      </c>
      <c r="I1519" s="207" t="str">
        <f t="shared" si="241"/>
        <v>A</v>
      </c>
      <c r="J1519" s="273">
        <f t="shared" si="240"/>
        <v>5</v>
      </c>
      <c r="K1519" s="474" t="s">
        <v>61</v>
      </c>
      <c r="M1519" s="69" t="str">
        <f t="shared" si="234"/>
        <v>3.3.96.30.09</v>
      </c>
      <c r="N1519" s="69" t="str">
        <f t="shared" si="235"/>
        <v>33963009</v>
      </c>
      <c r="O1519" s="69" t="b">
        <f t="shared" si="236"/>
        <v>1</v>
      </c>
      <c r="P1519" s="186" t="str">
        <f t="shared" si="232"/>
        <v>33963009</v>
      </c>
      <c r="R1519" s="407" t="str">
        <f t="shared" si="237"/>
        <v>A</v>
      </c>
      <c r="S1519" s="54" t="b">
        <f t="shared" si="238"/>
        <v>1</v>
      </c>
      <c r="U1519" s="69" t="str">
        <f t="shared" si="239"/>
        <v>3.3.96.30.09 - MATERIAL FARMACOLÓGICO</v>
      </c>
    </row>
    <row r="1520" spans="1:21" s="54" customFormat="1" x14ac:dyDescent="0.25">
      <c r="A1520" s="157"/>
      <c r="B1520" s="136" t="s">
        <v>213</v>
      </c>
      <c r="C1520" s="94" t="s">
        <v>213</v>
      </c>
      <c r="D1520" s="94" t="s">
        <v>306</v>
      </c>
      <c r="E1520" s="94" t="s">
        <v>215</v>
      </c>
      <c r="F1520" s="94" t="s">
        <v>261</v>
      </c>
      <c r="G1520" s="350" t="str">
        <f t="shared" si="233"/>
        <v>3.3.96.30.10</v>
      </c>
      <c r="H1520" s="95" t="s">
        <v>23</v>
      </c>
      <c r="I1520" s="207" t="str">
        <f t="shared" si="241"/>
        <v>A</v>
      </c>
      <c r="J1520" s="273">
        <f t="shared" si="240"/>
        <v>5</v>
      </c>
      <c r="K1520" s="474" t="s">
        <v>61</v>
      </c>
      <c r="M1520" s="69" t="str">
        <f t="shared" si="234"/>
        <v>3.3.96.30.10</v>
      </c>
      <c r="N1520" s="69" t="str">
        <f t="shared" si="235"/>
        <v>33963010</v>
      </c>
      <c r="O1520" s="69" t="b">
        <f t="shared" si="236"/>
        <v>1</v>
      </c>
      <c r="P1520" s="186" t="str">
        <f t="shared" ref="P1520:P1583" si="242">TRIM(SUBSTITUTE(TEXT(G1520,"00000000"),".",""))</f>
        <v>33963010</v>
      </c>
      <c r="R1520" s="407" t="str">
        <f t="shared" si="237"/>
        <v>A</v>
      </c>
      <c r="S1520" s="54" t="b">
        <f t="shared" si="238"/>
        <v>1</v>
      </c>
      <c r="U1520" s="69" t="str">
        <f t="shared" si="239"/>
        <v>3.3.96.30.10 - MATERIAL ODONTOLÓGICO</v>
      </c>
    </row>
    <row r="1521" spans="1:21" s="54" customFormat="1" x14ac:dyDescent="0.25">
      <c r="A1521" s="157"/>
      <c r="B1521" s="136" t="s">
        <v>213</v>
      </c>
      <c r="C1521" s="94" t="s">
        <v>213</v>
      </c>
      <c r="D1521" s="94" t="s">
        <v>306</v>
      </c>
      <c r="E1521" s="94" t="s">
        <v>215</v>
      </c>
      <c r="F1521" s="94" t="s">
        <v>253</v>
      </c>
      <c r="G1521" s="350" t="str">
        <f t="shared" si="233"/>
        <v>3.3.96.30.11</v>
      </c>
      <c r="H1521" s="95" t="s">
        <v>154</v>
      </c>
      <c r="I1521" s="207" t="str">
        <f t="shared" si="241"/>
        <v>A</v>
      </c>
      <c r="J1521" s="273">
        <f t="shared" si="240"/>
        <v>5</v>
      </c>
      <c r="K1521" s="474" t="s">
        <v>61</v>
      </c>
      <c r="M1521" s="69" t="str">
        <f t="shared" si="234"/>
        <v>3.3.96.30.11</v>
      </c>
      <c r="N1521" s="69" t="str">
        <f t="shared" si="235"/>
        <v>33963011</v>
      </c>
      <c r="O1521" s="69" t="b">
        <f t="shared" si="236"/>
        <v>1</v>
      </c>
      <c r="P1521" s="186" t="str">
        <f t="shared" si="242"/>
        <v>33963011</v>
      </c>
      <c r="R1521" s="407" t="str">
        <f t="shared" si="237"/>
        <v>A</v>
      </c>
      <c r="S1521" s="54" t="b">
        <f t="shared" si="238"/>
        <v>1</v>
      </c>
      <c r="U1521" s="69" t="str">
        <f t="shared" si="239"/>
        <v>3.3.96.30.11 - MATERIAL QUÍMICO</v>
      </c>
    </row>
    <row r="1522" spans="1:21" s="54" customFormat="1" x14ac:dyDescent="0.25">
      <c r="A1522" s="157"/>
      <c r="B1522" s="136" t="s">
        <v>213</v>
      </c>
      <c r="C1522" s="94" t="s">
        <v>213</v>
      </c>
      <c r="D1522" s="94" t="s">
        <v>306</v>
      </c>
      <c r="E1522" s="94" t="s">
        <v>215</v>
      </c>
      <c r="F1522" s="94" t="s">
        <v>223</v>
      </c>
      <c r="G1522" s="350" t="str">
        <f t="shared" si="233"/>
        <v>3.3.96.30.12</v>
      </c>
      <c r="H1522" s="95" t="s">
        <v>364</v>
      </c>
      <c r="I1522" s="207" t="str">
        <f t="shared" si="241"/>
        <v>A</v>
      </c>
      <c r="J1522" s="273">
        <f t="shared" si="240"/>
        <v>5</v>
      </c>
      <c r="K1522" s="474" t="s">
        <v>61</v>
      </c>
      <c r="M1522" s="69" t="str">
        <f t="shared" si="234"/>
        <v>3.3.96.30.12</v>
      </c>
      <c r="N1522" s="69" t="str">
        <f t="shared" si="235"/>
        <v>33963012</v>
      </c>
      <c r="O1522" s="69" t="b">
        <f t="shared" si="236"/>
        <v>1</v>
      </c>
      <c r="P1522" s="186" t="str">
        <f t="shared" si="242"/>
        <v>33963012</v>
      </c>
      <c r="R1522" s="407" t="str">
        <f t="shared" si="237"/>
        <v>A</v>
      </c>
      <c r="S1522" s="54" t="b">
        <f t="shared" si="238"/>
        <v>1</v>
      </c>
      <c r="U1522" s="69" t="str">
        <f t="shared" si="239"/>
        <v>3.3.96.30.12 - MATERIAL DE COUDELARIA OU DE USO ZOOTÉCNICO</v>
      </c>
    </row>
    <row r="1523" spans="1:21" s="54" customFormat="1" x14ac:dyDescent="0.25">
      <c r="A1523" s="157"/>
      <c r="B1523" s="136" t="s">
        <v>213</v>
      </c>
      <c r="C1523" s="94" t="s">
        <v>213</v>
      </c>
      <c r="D1523" s="94" t="s">
        <v>306</v>
      </c>
      <c r="E1523" s="94" t="s">
        <v>215</v>
      </c>
      <c r="F1523" s="94" t="s">
        <v>224</v>
      </c>
      <c r="G1523" s="350" t="str">
        <f t="shared" si="233"/>
        <v>3.3.96.30.13</v>
      </c>
      <c r="H1523" s="95" t="s">
        <v>365</v>
      </c>
      <c r="I1523" s="207" t="str">
        <f t="shared" si="241"/>
        <v>A</v>
      </c>
      <c r="J1523" s="273">
        <f t="shared" si="240"/>
        <v>5</v>
      </c>
      <c r="K1523" s="474" t="s">
        <v>61</v>
      </c>
      <c r="M1523" s="69" t="str">
        <f t="shared" si="234"/>
        <v>3.3.96.30.13</v>
      </c>
      <c r="N1523" s="69" t="str">
        <f t="shared" si="235"/>
        <v>33963013</v>
      </c>
      <c r="O1523" s="69" t="b">
        <f t="shared" si="236"/>
        <v>1</v>
      </c>
      <c r="P1523" s="186" t="str">
        <f t="shared" si="242"/>
        <v>33963013</v>
      </c>
      <c r="R1523" s="407" t="str">
        <f t="shared" si="237"/>
        <v>A</v>
      </c>
      <c r="S1523" s="54" t="b">
        <f t="shared" si="238"/>
        <v>1</v>
      </c>
      <c r="U1523" s="69" t="str">
        <f t="shared" si="239"/>
        <v>3.3.96.30.13 - MATERIAL DE CAÇA E PESCA</v>
      </c>
    </row>
    <row r="1524" spans="1:21" s="54" customFormat="1" x14ac:dyDescent="0.25">
      <c r="A1524" s="157"/>
      <c r="B1524" s="136" t="s">
        <v>213</v>
      </c>
      <c r="C1524" s="94" t="s">
        <v>213</v>
      </c>
      <c r="D1524" s="94" t="s">
        <v>306</v>
      </c>
      <c r="E1524" s="94" t="s">
        <v>215</v>
      </c>
      <c r="F1524" s="94" t="s">
        <v>254</v>
      </c>
      <c r="G1524" s="350" t="str">
        <f t="shared" si="233"/>
        <v>3.3.96.30.14</v>
      </c>
      <c r="H1524" s="95" t="s">
        <v>24</v>
      </c>
      <c r="I1524" s="207" t="str">
        <f t="shared" si="241"/>
        <v>A</v>
      </c>
      <c r="J1524" s="273">
        <f t="shared" si="240"/>
        <v>5</v>
      </c>
      <c r="K1524" s="474" t="s">
        <v>61</v>
      </c>
      <c r="M1524" s="69" t="str">
        <f t="shared" si="234"/>
        <v>3.3.96.30.14</v>
      </c>
      <c r="N1524" s="69" t="str">
        <f t="shared" si="235"/>
        <v>33963014</v>
      </c>
      <c r="O1524" s="69" t="b">
        <f t="shared" si="236"/>
        <v>1</v>
      </c>
      <c r="P1524" s="186" t="str">
        <f t="shared" si="242"/>
        <v>33963014</v>
      </c>
      <c r="R1524" s="407" t="str">
        <f t="shared" si="237"/>
        <v>A</v>
      </c>
      <c r="S1524" s="54" t="b">
        <f t="shared" si="238"/>
        <v>1</v>
      </c>
      <c r="U1524" s="69" t="str">
        <f t="shared" si="239"/>
        <v>3.3.96.30.14 - MATERIAL EDUCATIVO E ESPORTIVO</v>
      </c>
    </row>
    <row r="1525" spans="1:21" s="54" customFormat="1" x14ac:dyDescent="0.25">
      <c r="A1525" s="157"/>
      <c r="B1525" s="136" t="s">
        <v>213</v>
      </c>
      <c r="C1525" s="94" t="s">
        <v>213</v>
      </c>
      <c r="D1525" s="94" t="s">
        <v>306</v>
      </c>
      <c r="E1525" s="94" t="s">
        <v>215</v>
      </c>
      <c r="F1525" s="94" t="s">
        <v>225</v>
      </c>
      <c r="G1525" s="350" t="str">
        <f t="shared" si="233"/>
        <v>3.3.96.30.15</v>
      </c>
      <c r="H1525" s="95" t="s">
        <v>366</v>
      </c>
      <c r="I1525" s="207" t="str">
        <f t="shared" si="241"/>
        <v>A</v>
      </c>
      <c r="J1525" s="273">
        <f t="shared" si="240"/>
        <v>5</v>
      </c>
      <c r="K1525" s="474" t="s">
        <v>61</v>
      </c>
      <c r="M1525" s="69" t="str">
        <f t="shared" si="234"/>
        <v>3.3.96.30.15</v>
      </c>
      <c r="N1525" s="69" t="str">
        <f t="shared" si="235"/>
        <v>33963015</v>
      </c>
      <c r="O1525" s="69" t="b">
        <f t="shared" si="236"/>
        <v>1</v>
      </c>
      <c r="P1525" s="186" t="str">
        <f t="shared" si="242"/>
        <v>33963015</v>
      </c>
      <c r="R1525" s="407" t="str">
        <f t="shared" si="237"/>
        <v>A</v>
      </c>
      <c r="S1525" s="54" t="b">
        <f t="shared" si="238"/>
        <v>1</v>
      </c>
      <c r="U1525" s="69" t="str">
        <f t="shared" si="239"/>
        <v>3.3.96.30.15 - MATERIAL PARA FESTIVIDADES E HOMENAGENS</v>
      </c>
    </row>
    <row r="1526" spans="1:21" s="54" customFormat="1" x14ac:dyDescent="0.25">
      <c r="A1526" s="157"/>
      <c r="B1526" s="136" t="s">
        <v>213</v>
      </c>
      <c r="C1526" s="94" t="s">
        <v>213</v>
      </c>
      <c r="D1526" s="94" t="s">
        <v>306</v>
      </c>
      <c r="E1526" s="94" t="s">
        <v>215</v>
      </c>
      <c r="F1526" s="94" t="s">
        <v>255</v>
      </c>
      <c r="G1526" s="350" t="str">
        <f t="shared" si="233"/>
        <v>3.3.96.30.16</v>
      </c>
      <c r="H1526" s="95" t="s">
        <v>4</v>
      </c>
      <c r="I1526" s="207" t="str">
        <f t="shared" si="241"/>
        <v>A</v>
      </c>
      <c r="J1526" s="273">
        <f t="shared" si="240"/>
        <v>5</v>
      </c>
      <c r="K1526" s="474" t="s">
        <v>61</v>
      </c>
      <c r="M1526" s="69" t="str">
        <f t="shared" si="234"/>
        <v>3.3.96.30.16</v>
      </c>
      <c r="N1526" s="69" t="str">
        <f t="shared" si="235"/>
        <v>33963016</v>
      </c>
      <c r="O1526" s="69" t="b">
        <f t="shared" si="236"/>
        <v>1</v>
      </c>
      <c r="P1526" s="186" t="str">
        <f t="shared" si="242"/>
        <v>33963016</v>
      </c>
      <c r="R1526" s="407" t="str">
        <f t="shared" si="237"/>
        <v>A</v>
      </c>
      <c r="S1526" s="54" t="b">
        <f t="shared" si="238"/>
        <v>1</v>
      </c>
      <c r="U1526" s="69" t="str">
        <f t="shared" si="239"/>
        <v>3.3.96.30.16 - MATERIAL DE EXPEDIENTE</v>
      </c>
    </row>
    <row r="1527" spans="1:21" s="54" customFormat="1" x14ac:dyDescent="0.25">
      <c r="A1527" s="157"/>
      <c r="B1527" s="136" t="s">
        <v>213</v>
      </c>
      <c r="C1527" s="94" t="s">
        <v>213</v>
      </c>
      <c r="D1527" s="94" t="s">
        <v>306</v>
      </c>
      <c r="E1527" s="94" t="s">
        <v>215</v>
      </c>
      <c r="F1527" s="94" t="s">
        <v>266</v>
      </c>
      <c r="G1527" s="350" t="str">
        <f t="shared" si="233"/>
        <v>3.3.96.30.17</v>
      </c>
      <c r="H1527" s="95" t="s">
        <v>25</v>
      </c>
      <c r="I1527" s="207" t="str">
        <f t="shared" si="241"/>
        <v>A</v>
      </c>
      <c r="J1527" s="273">
        <f t="shared" si="240"/>
        <v>5</v>
      </c>
      <c r="K1527" s="474" t="s">
        <v>61</v>
      </c>
      <c r="M1527" s="69" t="str">
        <f t="shared" si="234"/>
        <v>3.3.96.30.17</v>
      </c>
      <c r="N1527" s="69" t="str">
        <f t="shared" si="235"/>
        <v>33963017</v>
      </c>
      <c r="O1527" s="69" t="b">
        <f t="shared" si="236"/>
        <v>1</v>
      </c>
      <c r="P1527" s="186" t="str">
        <f t="shared" si="242"/>
        <v>33963017</v>
      </c>
      <c r="R1527" s="407" t="str">
        <f t="shared" si="237"/>
        <v>A</v>
      </c>
      <c r="S1527" s="54" t="b">
        <f t="shared" si="238"/>
        <v>1</v>
      </c>
      <c r="U1527" s="69" t="str">
        <f t="shared" si="239"/>
        <v>3.3.96.30.17 - MATERIAL DE PROCESSAMENTO DE DADOS</v>
      </c>
    </row>
    <row r="1528" spans="1:21" s="54" customFormat="1" x14ac:dyDescent="0.25">
      <c r="A1528" s="157"/>
      <c r="B1528" s="136" t="s">
        <v>213</v>
      </c>
      <c r="C1528" s="94" t="s">
        <v>213</v>
      </c>
      <c r="D1528" s="94" t="s">
        <v>306</v>
      </c>
      <c r="E1528" s="94" t="s">
        <v>215</v>
      </c>
      <c r="F1528" s="94" t="s">
        <v>226</v>
      </c>
      <c r="G1528" s="350" t="str">
        <f t="shared" si="233"/>
        <v>3.3.96.30.18</v>
      </c>
      <c r="H1528" s="95" t="s">
        <v>367</v>
      </c>
      <c r="I1528" s="207" t="str">
        <f t="shared" si="241"/>
        <v>A</v>
      </c>
      <c r="J1528" s="273">
        <f t="shared" si="240"/>
        <v>5</v>
      </c>
      <c r="K1528" s="474" t="s">
        <v>61</v>
      </c>
      <c r="M1528" s="69" t="str">
        <f t="shared" si="234"/>
        <v>3.3.96.30.18</v>
      </c>
      <c r="N1528" s="69" t="str">
        <f t="shared" si="235"/>
        <v>33963018</v>
      </c>
      <c r="O1528" s="69" t="b">
        <f t="shared" si="236"/>
        <v>1</v>
      </c>
      <c r="P1528" s="186" t="str">
        <f t="shared" si="242"/>
        <v>33963018</v>
      </c>
      <c r="R1528" s="407" t="str">
        <f t="shared" si="237"/>
        <v>A</v>
      </c>
      <c r="S1528" s="54" t="b">
        <f t="shared" si="238"/>
        <v>1</v>
      </c>
      <c r="U1528" s="69" t="str">
        <f t="shared" si="239"/>
        <v>3.3.96.30.18 - MATERIAIS E MEDICAMENTOS PARA USO VETERINÁRIO</v>
      </c>
    </row>
    <row r="1529" spans="1:21" s="54" customFormat="1" x14ac:dyDescent="0.25">
      <c r="A1529" s="157"/>
      <c r="B1529" s="136" t="s">
        <v>213</v>
      </c>
      <c r="C1529" s="94" t="s">
        <v>213</v>
      </c>
      <c r="D1529" s="94" t="s">
        <v>306</v>
      </c>
      <c r="E1529" s="94" t="s">
        <v>215</v>
      </c>
      <c r="F1529" s="94" t="s">
        <v>227</v>
      </c>
      <c r="G1529" s="350" t="str">
        <f t="shared" si="233"/>
        <v>3.3.96.30.19</v>
      </c>
      <c r="H1529" s="95" t="s">
        <v>368</v>
      </c>
      <c r="I1529" s="207" t="str">
        <f t="shared" si="241"/>
        <v>A</v>
      </c>
      <c r="J1529" s="273">
        <f t="shared" si="240"/>
        <v>5</v>
      </c>
      <c r="K1529" s="474" t="s">
        <v>61</v>
      </c>
      <c r="M1529" s="69" t="str">
        <f t="shared" si="234"/>
        <v>3.3.96.30.19</v>
      </c>
      <c r="N1529" s="69" t="str">
        <f t="shared" si="235"/>
        <v>33963019</v>
      </c>
      <c r="O1529" s="69" t="b">
        <f t="shared" si="236"/>
        <v>1</v>
      </c>
      <c r="P1529" s="186" t="str">
        <f t="shared" si="242"/>
        <v>33963019</v>
      </c>
      <c r="R1529" s="407" t="str">
        <f t="shared" si="237"/>
        <v>A</v>
      </c>
      <c r="S1529" s="54" t="b">
        <f t="shared" si="238"/>
        <v>1</v>
      </c>
      <c r="U1529" s="69" t="str">
        <f t="shared" si="239"/>
        <v>3.3.96.30.19 - MATERIAL DE ACONDICIONAMENTO E EMBALAGEM</v>
      </c>
    </row>
    <row r="1530" spans="1:21" s="54" customFormat="1" x14ac:dyDescent="0.25">
      <c r="A1530" s="157"/>
      <c r="B1530" s="136" t="s">
        <v>213</v>
      </c>
      <c r="C1530" s="94" t="s">
        <v>213</v>
      </c>
      <c r="D1530" s="94" t="s">
        <v>306</v>
      </c>
      <c r="E1530" s="94" t="s">
        <v>215</v>
      </c>
      <c r="F1530" s="94" t="s">
        <v>256</v>
      </c>
      <c r="G1530" s="350" t="str">
        <f t="shared" si="233"/>
        <v>3.3.96.30.20</v>
      </c>
      <c r="H1530" s="95" t="s">
        <v>26</v>
      </c>
      <c r="I1530" s="207" t="str">
        <f t="shared" si="241"/>
        <v>A</v>
      </c>
      <c r="J1530" s="273">
        <f t="shared" si="240"/>
        <v>5</v>
      </c>
      <c r="K1530" s="474" t="s">
        <v>61</v>
      </c>
      <c r="M1530" s="69" t="str">
        <f t="shared" si="234"/>
        <v>3.3.96.30.20</v>
      </c>
      <c r="N1530" s="69" t="str">
        <f t="shared" si="235"/>
        <v>33963020</v>
      </c>
      <c r="O1530" s="69" t="b">
        <f t="shared" si="236"/>
        <v>1</v>
      </c>
      <c r="P1530" s="186" t="str">
        <f t="shared" si="242"/>
        <v>33963020</v>
      </c>
      <c r="R1530" s="407" t="str">
        <f t="shared" si="237"/>
        <v>A</v>
      </c>
      <c r="S1530" s="54" t="b">
        <f t="shared" si="238"/>
        <v>1</v>
      </c>
      <c r="U1530" s="69" t="str">
        <f t="shared" si="239"/>
        <v>3.3.96.30.20 - MATERIAL DE CAMA, MESA E BANHO</v>
      </c>
    </row>
    <row r="1531" spans="1:21" s="54" customFormat="1" x14ac:dyDescent="0.25">
      <c r="A1531" s="157"/>
      <c r="B1531" s="136" t="s">
        <v>213</v>
      </c>
      <c r="C1531" s="94" t="s">
        <v>213</v>
      </c>
      <c r="D1531" s="94" t="s">
        <v>306</v>
      </c>
      <c r="E1531" s="94" t="s">
        <v>215</v>
      </c>
      <c r="F1531" s="94" t="s">
        <v>257</v>
      </c>
      <c r="G1531" s="350" t="str">
        <f t="shared" si="233"/>
        <v>3.3.96.30.21</v>
      </c>
      <c r="H1531" s="95" t="s">
        <v>155</v>
      </c>
      <c r="I1531" s="207" t="str">
        <f t="shared" si="241"/>
        <v>A</v>
      </c>
      <c r="J1531" s="273">
        <f t="shared" si="240"/>
        <v>5</v>
      </c>
      <c r="K1531" s="474" t="s">
        <v>61</v>
      </c>
      <c r="M1531" s="69" t="str">
        <f t="shared" si="234"/>
        <v>3.3.96.30.21</v>
      </c>
      <c r="N1531" s="69" t="str">
        <f t="shared" si="235"/>
        <v>33963021</v>
      </c>
      <c r="O1531" s="69" t="b">
        <f t="shared" si="236"/>
        <v>1</v>
      </c>
      <c r="P1531" s="186" t="str">
        <f t="shared" si="242"/>
        <v>33963021</v>
      </c>
      <c r="R1531" s="407" t="str">
        <f t="shared" si="237"/>
        <v>A</v>
      </c>
      <c r="S1531" s="54" t="b">
        <f t="shared" si="238"/>
        <v>1</v>
      </c>
      <c r="U1531" s="69" t="str">
        <f t="shared" si="239"/>
        <v>3.3.96.30.21 - MATERIAL DE LIMPEZA E PRODUÇÃO DE HIGIENIZAÇÃO</v>
      </c>
    </row>
    <row r="1532" spans="1:21" s="54" customFormat="1" x14ac:dyDescent="0.25">
      <c r="A1532" s="157"/>
      <c r="B1532" s="136" t="s">
        <v>213</v>
      </c>
      <c r="C1532" s="94" t="s">
        <v>213</v>
      </c>
      <c r="D1532" s="94" t="s">
        <v>306</v>
      </c>
      <c r="E1532" s="94" t="s">
        <v>215</v>
      </c>
      <c r="F1532" s="94">
        <v>22</v>
      </c>
      <c r="G1532" s="350" t="str">
        <f t="shared" si="233"/>
        <v>3.3.96.30.22</v>
      </c>
      <c r="H1532" s="95" t="s">
        <v>369</v>
      </c>
      <c r="I1532" s="207" t="str">
        <f t="shared" si="241"/>
        <v>A</v>
      </c>
      <c r="J1532" s="273">
        <f t="shared" si="240"/>
        <v>5</v>
      </c>
      <c r="K1532" s="474" t="s">
        <v>61</v>
      </c>
      <c r="M1532" s="69" t="str">
        <f t="shared" si="234"/>
        <v>3.3.96.30.22</v>
      </c>
      <c r="N1532" s="69" t="str">
        <f t="shared" si="235"/>
        <v>33963022</v>
      </c>
      <c r="O1532" s="69" t="b">
        <f t="shared" si="236"/>
        <v>1</v>
      </c>
      <c r="P1532" s="186" t="str">
        <f t="shared" si="242"/>
        <v>33963022</v>
      </c>
      <c r="R1532" s="407" t="str">
        <f t="shared" si="237"/>
        <v>A</v>
      </c>
      <c r="S1532" s="54" t="b">
        <f t="shared" si="238"/>
        <v>1</v>
      </c>
      <c r="U1532" s="69" t="str">
        <f t="shared" si="239"/>
        <v>3.3.96.30.22 - MATERIAL DE COPA E COZINHA</v>
      </c>
    </row>
    <row r="1533" spans="1:21" s="54" customFormat="1" x14ac:dyDescent="0.25">
      <c r="A1533" s="157"/>
      <c r="B1533" s="136" t="s">
        <v>213</v>
      </c>
      <c r="C1533" s="94" t="s">
        <v>213</v>
      </c>
      <c r="D1533" s="94" t="s">
        <v>306</v>
      </c>
      <c r="E1533" s="94" t="s">
        <v>215</v>
      </c>
      <c r="F1533" s="94" t="s">
        <v>259</v>
      </c>
      <c r="G1533" s="350" t="str">
        <f t="shared" si="233"/>
        <v>3.3.96.30.23</v>
      </c>
      <c r="H1533" s="95" t="s">
        <v>156</v>
      </c>
      <c r="I1533" s="207" t="str">
        <f t="shared" si="241"/>
        <v>A</v>
      </c>
      <c r="J1533" s="273">
        <f t="shared" si="240"/>
        <v>5</v>
      </c>
      <c r="K1533" s="474" t="s">
        <v>61</v>
      </c>
      <c r="M1533" s="69" t="str">
        <f t="shared" si="234"/>
        <v>3.3.96.30.23</v>
      </c>
      <c r="N1533" s="69" t="str">
        <f t="shared" si="235"/>
        <v>33963023</v>
      </c>
      <c r="O1533" s="69" t="b">
        <f t="shared" si="236"/>
        <v>1</v>
      </c>
      <c r="P1533" s="186" t="str">
        <f t="shared" si="242"/>
        <v>33963023</v>
      </c>
      <c r="R1533" s="407" t="str">
        <f t="shared" si="237"/>
        <v>A</v>
      </c>
      <c r="S1533" s="54" t="b">
        <f t="shared" si="238"/>
        <v>1</v>
      </c>
      <c r="U1533" s="69" t="str">
        <f t="shared" si="239"/>
        <v>3.3.96.30.23 - MATERIAL DE UNIFORMES, TECIDOS E AVIAMENTOS</v>
      </c>
    </row>
    <row r="1534" spans="1:21" s="54" customFormat="1" x14ac:dyDescent="0.25">
      <c r="A1534" s="157"/>
      <c r="B1534" s="136" t="s">
        <v>213</v>
      </c>
      <c r="C1534" s="94" t="s">
        <v>213</v>
      </c>
      <c r="D1534" s="94" t="s">
        <v>306</v>
      </c>
      <c r="E1534" s="94" t="s">
        <v>215</v>
      </c>
      <c r="F1534" s="94" t="s">
        <v>229</v>
      </c>
      <c r="G1534" s="350" t="str">
        <f t="shared" si="233"/>
        <v>3.3.96.30.24</v>
      </c>
      <c r="H1534" s="135" t="s">
        <v>370</v>
      </c>
      <c r="I1534" s="223" t="str">
        <f t="shared" si="241"/>
        <v>A</v>
      </c>
      <c r="J1534" s="289">
        <f t="shared" si="240"/>
        <v>5</v>
      </c>
      <c r="K1534" s="474" t="s">
        <v>61</v>
      </c>
      <c r="M1534" s="69" t="str">
        <f t="shared" si="234"/>
        <v>3.3.96.30.24</v>
      </c>
      <c r="N1534" s="69" t="str">
        <f t="shared" si="235"/>
        <v>33963024</v>
      </c>
      <c r="O1534" s="69" t="b">
        <f t="shared" si="236"/>
        <v>1</v>
      </c>
      <c r="P1534" s="186" t="str">
        <f t="shared" si="242"/>
        <v>33963024</v>
      </c>
      <c r="R1534" s="407" t="str">
        <f t="shared" si="237"/>
        <v>A</v>
      </c>
      <c r="S1534" s="54" t="b">
        <f t="shared" si="238"/>
        <v>1</v>
      </c>
      <c r="U1534" s="69" t="str">
        <f t="shared" si="239"/>
        <v>3.3.96.30.24 - MATERIAL DE CONSTRUÇÃO PARA REPAROS EM IMÓVEIS</v>
      </c>
    </row>
    <row r="1535" spans="1:21" s="54" customFormat="1" x14ac:dyDescent="0.25">
      <c r="A1535" s="157"/>
      <c r="B1535" s="136" t="s">
        <v>213</v>
      </c>
      <c r="C1535" s="94" t="s">
        <v>213</v>
      </c>
      <c r="D1535" s="94" t="s">
        <v>306</v>
      </c>
      <c r="E1535" s="94" t="s">
        <v>215</v>
      </c>
      <c r="F1535" s="94" t="s">
        <v>238</v>
      </c>
      <c r="G1535" s="350" t="str">
        <f t="shared" si="233"/>
        <v>3.3.96.30.25</v>
      </c>
      <c r="H1535" s="95" t="s">
        <v>372</v>
      </c>
      <c r="I1535" s="207" t="str">
        <f t="shared" si="241"/>
        <v>A</v>
      </c>
      <c r="J1535" s="273">
        <f t="shared" si="240"/>
        <v>5</v>
      </c>
      <c r="K1535" s="474" t="s">
        <v>61</v>
      </c>
      <c r="M1535" s="69" t="str">
        <f t="shared" si="234"/>
        <v>3.3.96.30.25</v>
      </c>
      <c r="N1535" s="69" t="str">
        <f t="shared" si="235"/>
        <v>33963025</v>
      </c>
      <c r="O1535" s="69" t="b">
        <f t="shared" si="236"/>
        <v>1</v>
      </c>
      <c r="P1535" s="186" t="str">
        <f t="shared" si="242"/>
        <v>33963025</v>
      </c>
      <c r="R1535" s="407" t="str">
        <f t="shared" si="237"/>
        <v>A</v>
      </c>
      <c r="S1535" s="54" t="b">
        <f t="shared" si="238"/>
        <v>1</v>
      </c>
      <c r="U1535" s="69" t="str">
        <f t="shared" si="239"/>
        <v>3.3.96.30.25 - MATERIAL PARA INSTALAÇÃO ELÉTRICA E ELETRÔNICA</v>
      </c>
    </row>
    <row r="1536" spans="1:21" s="54" customFormat="1" x14ac:dyDescent="0.25">
      <c r="A1536" s="157"/>
      <c r="B1536" s="136" t="s">
        <v>213</v>
      </c>
      <c r="C1536" s="94" t="s">
        <v>213</v>
      </c>
      <c r="D1536" s="94" t="s">
        <v>306</v>
      </c>
      <c r="E1536" s="94" t="s">
        <v>215</v>
      </c>
      <c r="F1536" s="94" t="s">
        <v>236</v>
      </c>
      <c r="G1536" s="350" t="str">
        <f t="shared" si="233"/>
        <v>3.3.96.30.26</v>
      </c>
      <c r="H1536" s="95" t="s">
        <v>479</v>
      </c>
      <c r="I1536" s="207" t="str">
        <f t="shared" si="241"/>
        <v>A</v>
      </c>
      <c r="J1536" s="273">
        <f t="shared" si="240"/>
        <v>5</v>
      </c>
      <c r="K1536" s="474" t="s">
        <v>61</v>
      </c>
      <c r="M1536" s="69" t="str">
        <f t="shared" si="234"/>
        <v>3.3.96.30.26</v>
      </c>
      <c r="N1536" s="69" t="str">
        <f t="shared" si="235"/>
        <v>33963026</v>
      </c>
      <c r="O1536" s="69" t="b">
        <f t="shared" si="236"/>
        <v>1</v>
      </c>
      <c r="P1536" s="186" t="str">
        <f t="shared" si="242"/>
        <v>33963026</v>
      </c>
      <c r="R1536" s="407" t="str">
        <f t="shared" si="237"/>
        <v>A</v>
      </c>
      <c r="S1536" s="54" t="b">
        <f t="shared" si="238"/>
        <v>1</v>
      </c>
      <c r="U1536" s="69" t="str">
        <f t="shared" si="239"/>
        <v>3.3.96.30.26 - MATERIAL ELÉTRICO E ELETRÔNICO</v>
      </c>
    </row>
    <row r="1537" spans="1:21" s="54" customFormat="1" x14ac:dyDescent="0.25">
      <c r="A1537" s="157"/>
      <c r="B1537" s="136" t="s">
        <v>213</v>
      </c>
      <c r="C1537" s="94" t="s">
        <v>213</v>
      </c>
      <c r="D1537" s="94" t="s">
        <v>306</v>
      </c>
      <c r="E1537" s="94" t="s">
        <v>215</v>
      </c>
      <c r="F1537" s="94" t="s">
        <v>230</v>
      </c>
      <c r="G1537" s="350" t="str">
        <f t="shared" si="233"/>
        <v>3.3.96.30.27</v>
      </c>
      <c r="H1537" s="95" t="s">
        <v>373</v>
      </c>
      <c r="I1537" s="207" t="str">
        <f t="shared" si="241"/>
        <v>A</v>
      </c>
      <c r="J1537" s="273">
        <f t="shared" si="240"/>
        <v>5</v>
      </c>
      <c r="K1537" s="474" t="s">
        <v>61</v>
      </c>
      <c r="M1537" s="69" t="str">
        <f t="shared" si="234"/>
        <v>3.3.96.30.27</v>
      </c>
      <c r="N1537" s="69" t="str">
        <f t="shared" si="235"/>
        <v>33963027</v>
      </c>
      <c r="O1537" s="69" t="b">
        <f t="shared" si="236"/>
        <v>1</v>
      </c>
      <c r="P1537" s="186" t="str">
        <f t="shared" si="242"/>
        <v>33963027</v>
      </c>
      <c r="R1537" s="407" t="str">
        <f t="shared" si="237"/>
        <v>A</v>
      </c>
      <c r="S1537" s="54" t="b">
        <f t="shared" si="238"/>
        <v>1</v>
      </c>
      <c r="U1537" s="69" t="str">
        <f t="shared" si="239"/>
        <v>3.3.96.30.27 - MATERIAL DE MANOBRA E PATRULHAMENTO</v>
      </c>
    </row>
    <row r="1538" spans="1:21" s="54" customFormat="1" x14ac:dyDescent="0.25">
      <c r="A1538" s="157"/>
      <c r="B1538" s="136" t="s">
        <v>213</v>
      </c>
      <c r="C1538" s="94" t="s">
        <v>213</v>
      </c>
      <c r="D1538" s="94" t="s">
        <v>306</v>
      </c>
      <c r="E1538" s="94" t="s">
        <v>215</v>
      </c>
      <c r="F1538" s="94" t="s">
        <v>260</v>
      </c>
      <c r="G1538" s="350" t="str">
        <f t="shared" si="233"/>
        <v>3.3.96.30.28</v>
      </c>
      <c r="H1538" s="95" t="s">
        <v>267</v>
      </c>
      <c r="I1538" s="207" t="str">
        <f t="shared" si="241"/>
        <v>A</v>
      </c>
      <c r="J1538" s="273">
        <f t="shared" si="240"/>
        <v>5</v>
      </c>
      <c r="K1538" s="474" t="s">
        <v>61</v>
      </c>
      <c r="M1538" s="69" t="str">
        <f t="shared" si="234"/>
        <v>3.3.96.30.28</v>
      </c>
      <c r="N1538" s="69" t="str">
        <f t="shared" si="235"/>
        <v>33963028</v>
      </c>
      <c r="O1538" s="69" t="b">
        <f t="shared" si="236"/>
        <v>1</v>
      </c>
      <c r="P1538" s="186" t="str">
        <f t="shared" si="242"/>
        <v>33963028</v>
      </c>
      <c r="R1538" s="407" t="str">
        <f t="shared" si="237"/>
        <v>A</v>
      </c>
      <c r="S1538" s="54" t="b">
        <f t="shared" si="238"/>
        <v>1</v>
      </c>
      <c r="U1538" s="69" t="str">
        <f t="shared" si="239"/>
        <v>3.3.96.30.28 - MATERIAL DE PRODUÇÃO E SEGURANÇA</v>
      </c>
    </row>
    <row r="1539" spans="1:21" s="54" customFormat="1" x14ac:dyDescent="0.25">
      <c r="A1539" s="157"/>
      <c r="B1539" s="136" t="s">
        <v>213</v>
      </c>
      <c r="C1539" s="94" t="s">
        <v>213</v>
      </c>
      <c r="D1539" s="94" t="s">
        <v>306</v>
      </c>
      <c r="E1539" s="94" t="s">
        <v>215</v>
      </c>
      <c r="F1539" s="94" t="s">
        <v>237</v>
      </c>
      <c r="G1539" s="350" t="str">
        <f t="shared" si="233"/>
        <v>3.3.96.30.29</v>
      </c>
      <c r="H1539" s="95" t="s">
        <v>374</v>
      </c>
      <c r="I1539" s="207" t="str">
        <f t="shared" si="241"/>
        <v>A</v>
      </c>
      <c r="J1539" s="273">
        <f t="shared" si="240"/>
        <v>5</v>
      </c>
      <c r="K1539" s="474" t="s">
        <v>61</v>
      </c>
      <c r="M1539" s="69" t="str">
        <f t="shared" si="234"/>
        <v>3.3.96.30.29</v>
      </c>
      <c r="N1539" s="69" t="str">
        <f t="shared" si="235"/>
        <v>33963029</v>
      </c>
      <c r="O1539" s="69" t="b">
        <f t="shared" si="236"/>
        <v>1</v>
      </c>
      <c r="P1539" s="186" t="str">
        <f t="shared" si="242"/>
        <v>33963029</v>
      </c>
      <c r="R1539" s="407" t="str">
        <f t="shared" si="237"/>
        <v>A</v>
      </c>
      <c r="S1539" s="54" t="b">
        <f t="shared" si="238"/>
        <v>1</v>
      </c>
      <c r="U1539" s="69" t="str">
        <f t="shared" si="239"/>
        <v>3.3.96.30.29 - MATERIAL PARA ÁUDIO, VÍDEO E FOTO</v>
      </c>
    </row>
    <row r="1540" spans="1:21" s="54" customFormat="1" x14ac:dyDescent="0.25">
      <c r="A1540" s="157"/>
      <c r="B1540" s="136" t="s">
        <v>213</v>
      </c>
      <c r="C1540" s="94" t="s">
        <v>213</v>
      </c>
      <c r="D1540" s="94" t="s">
        <v>306</v>
      </c>
      <c r="E1540" s="94" t="s">
        <v>215</v>
      </c>
      <c r="F1540" s="94" t="s">
        <v>215</v>
      </c>
      <c r="G1540" s="350" t="str">
        <f t="shared" si="233"/>
        <v>3.3.96.30.30</v>
      </c>
      <c r="H1540" s="95" t="s">
        <v>375</v>
      </c>
      <c r="I1540" s="207" t="str">
        <f t="shared" si="241"/>
        <v>A</v>
      </c>
      <c r="J1540" s="273">
        <f t="shared" si="240"/>
        <v>5</v>
      </c>
      <c r="K1540" s="474" t="s">
        <v>61</v>
      </c>
      <c r="M1540" s="69" t="str">
        <f t="shared" si="234"/>
        <v>3.3.96.30.30</v>
      </c>
      <c r="N1540" s="69" t="str">
        <f t="shared" si="235"/>
        <v>33963030</v>
      </c>
      <c r="O1540" s="69" t="b">
        <f t="shared" si="236"/>
        <v>1</v>
      </c>
      <c r="P1540" s="186" t="str">
        <f t="shared" si="242"/>
        <v>33963030</v>
      </c>
      <c r="R1540" s="407" t="str">
        <f t="shared" si="237"/>
        <v>A</v>
      </c>
      <c r="S1540" s="54" t="b">
        <f t="shared" si="238"/>
        <v>1</v>
      </c>
      <c r="U1540" s="69" t="str">
        <f t="shared" si="239"/>
        <v>3.3.96.30.30 - MATERIAL PARA COMUNICAÇÕES</v>
      </c>
    </row>
    <row r="1541" spans="1:21" s="54" customFormat="1" x14ac:dyDescent="0.25">
      <c r="A1541" s="157"/>
      <c r="B1541" s="136" t="s">
        <v>213</v>
      </c>
      <c r="C1541" s="94" t="s">
        <v>213</v>
      </c>
      <c r="D1541" s="94" t="s">
        <v>306</v>
      </c>
      <c r="E1541" s="94" t="s">
        <v>215</v>
      </c>
      <c r="F1541" s="94" t="s">
        <v>228</v>
      </c>
      <c r="G1541" s="350" t="str">
        <f t="shared" si="233"/>
        <v>3.3.96.30.31</v>
      </c>
      <c r="H1541" s="95" t="s">
        <v>376</v>
      </c>
      <c r="I1541" s="207" t="str">
        <f t="shared" si="241"/>
        <v>A</v>
      </c>
      <c r="J1541" s="273">
        <f t="shared" si="240"/>
        <v>5</v>
      </c>
      <c r="K1541" s="474" t="s">
        <v>61</v>
      </c>
      <c r="M1541" s="69" t="str">
        <f t="shared" si="234"/>
        <v>3.3.96.30.31</v>
      </c>
      <c r="N1541" s="69" t="str">
        <f t="shared" si="235"/>
        <v>33963031</v>
      </c>
      <c r="O1541" s="69" t="b">
        <f t="shared" si="236"/>
        <v>1</v>
      </c>
      <c r="P1541" s="186" t="str">
        <f t="shared" si="242"/>
        <v>33963031</v>
      </c>
      <c r="R1541" s="407" t="str">
        <f t="shared" si="237"/>
        <v>A</v>
      </c>
      <c r="S1541" s="54" t="b">
        <f t="shared" si="238"/>
        <v>1</v>
      </c>
      <c r="U1541" s="69" t="str">
        <f t="shared" si="239"/>
        <v>3.3.96.30.31 - SEMENTES, MUDAS DE PLANTAS E INSUMOS</v>
      </c>
    </row>
    <row r="1542" spans="1:21" s="54" customFormat="1" x14ac:dyDescent="0.25">
      <c r="A1542" s="157"/>
      <c r="B1542" s="136" t="s">
        <v>213</v>
      </c>
      <c r="C1542" s="94" t="s">
        <v>213</v>
      </c>
      <c r="D1542" s="94" t="s">
        <v>306</v>
      </c>
      <c r="E1542" s="94" t="s">
        <v>215</v>
      </c>
      <c r="F1542" s="94" t="s">
        <v>233</v>
      </c>
      <c r="G1542" s="350" t="str">
        <f t="shared" si="233"/>
        <v>3.3.96.30.32</v>
      </c>
      <c r="H1542" s="95" t="s">
        <v>377</v>
      </c>
      <c r="I1542" s="207" t="str">
        <f t="shared" si="241"/>
        <v>A</v>
      </c>
      <c r="J1542" s="273">
        <f t="shared" si="240"/>
        <v>5</v>
      </c>
      <c r="K1542" s="474" t="s">
        <v>61</v>
      </c>
      <c r="M1542" s="69" t="str">
        <f t="shared" si="234"/>
        <v>3.3.96.30.32</v>
      </c>
      <c r="N1542" s="69" t="str">
        <f t="shared" si="235"/>
        <v>33963032</v>
      </c>
      <c r="O1542" s="69" t="b">
        <f t="shared" si="236"/>
        <v>1</v>
      </c>
      <c r="P1542" s="186" t="str">
        <f t="shared" si="242"/>
        <v>33963032</v>
      </c>
      <c r="R1542" s="407" t="str">
        <f t="shared" si="237"/>
        <v>A</v>
      </c>
      <c r="S1542" s="54" t="b">
        <f t="shared" si="238"/>
        <v>1</v>
      </c>
      <c r="U1542" s="69" t="str">
        <f t="shared" si="239"/>
        <v>3.3.96.30.32 - SUPRIMENTO DE AVIAÇÃO</v>
      </c>
    </row>
    <row r="1543" spans="1:21" s="54" customFormat="1" x14ac:dyDescent="0.25">
      <c r="A1543" s="157"/>
      <c r="B1543" s="136" t="s">
        <v>213</v>
      </c>
      <c r="C1543" s="94" t="s">
        <v>213</v>
      </c>
      <c r="D1543" s="94" t="s">
        <v>306</v>
      </c>
      <c r="E1543" s="94" t="s">
        <v>215</v>
      </c>
      <c r="F1543" s="94" t="s">
        <v>239</v>
      </c>
      <c r="G1543" s="350" t="str">
        <f t="shared" si="233"/>
        <v>3.3.96.30.33</v>
      </c>
      <c r="H1543" s="95" t="s">
        <v>378</v>
      </c>
      <c r="I1543" s="207" t="str">
        <f t="shared" si="241"/>
        <v>A</v>
      </c>
      <c r="J1543" s="273">
        <f t="shared" si="240"/>
        <v>5</v>
      </c>
      <c r="K1543" s="474" t="s">
        <v>61</v>
      </c>
      <c r="M1543" s="69" t="str">
        <f t="shared" si="234"/>
        <v>3.3.96.30.33</v>
      </c>
      <c r="N1543" s="69" t="str">
        <f t="shared" si="235"/>
        <v>33963033</v>
      </c>
      <c r="O1543" s="69" t="b">
        <f t="shared" si="236"/>
        <v>1</v>
      </c>
      <c r="P1543" s="186" t="str">
        <f t="shared" si="242"/>
        <v>33963033</v>
      </c>
      <c r="R1543" s="407" t="str">
        <f t="shared" si="237"/>
        <v>A</v>
      </c>
      <c r="S1543" s="54" t="b">
        <f t="shared" si="238"/>
        <v>1</v>
      </c>
      <c r="U1543" s="69" t="str">
        <f t="shared" si="239"/>
        <v>3.3.96.30.33 - MATERIAL PARA PRODUÇÃO INDUSTRIAL</v>
      </c>
    </row>
    <row r="1544" spans="1:21" s="54" customFormat="1" x14ac:dyDescent="0.25">
      <c r="A1544" s="157"/>
      <c r="B1544" s="136" t="s">
        <v>213</v>
      </c>
      <c r="C1544" s="94" t="s">
        <v>213</v>
      </c>
      <c r="D1544" s="94" t="s">
        <v>306</v>
      </c>
      <c r="E1544" s="94" t="s">
        <v>215</v>
      </c>
      <c r="F1544" s="94" t="s">
        <v>234</v>
      </c>
      <c r="G1544" s="350" t="str">
        <f t="shared" si="233"/>
        <v>3.3.96.30.34</v>
      </c>
      <c r="H1544" s="95" t="s">
        <v>379</v>
      </c>
      <c r="I1544" s="207" t="str">
        <f t="shared" si="241"/>
        <v>A</v>
      </c>
      <c r="J1544" s="273">
        <f t="shared" si="240"/>
        <v>5</v>
      </c>
      <c r="K1544" s="474" t="s">
        <v>61</v>
      </c>
      <c r="M1544" s="69" t="str">
        <f t="shared" si="234"/>
        <v>3.3.96.30.34</v>
      </c>
      <c r="N1544" s="69" t="str">
        <f t="shared" si="235"/>
        <v>33963034</v>
      </c>
      <c r="O1544" s="69" t="b">
        <f t="shared" si="236"/>
        <v>1</v>
      </c>
      <c r="P1544" s="186" t="str">
        <f t="shared" si="242"/>
        <v>33963034</v>
      </c>
      <c r="R1544" s="407" t="str">
        <f t="shared" si="237"/>
        <v>A</v>
      </c>
      <c r="S1544" s="54" t="b">
        <f t="shared" si="238"/>
        <v>1</v>
      </c>
      <c r="U1544" s="69" t="str">
        <f t="shared" si="239"/>
        <v>3.3.96.30.34 - SOBRESSALENTES, MÁQUINAS E MOTORES DE NAVIOS E EMBARCAÇÕES</v>
      </c>
    </row>
    <row r="1545" spans="1:21" s="54" customFormat="1" x14ac:dyDescent="0.25">
      <c r="A1545" s="157"/>
      <c r="B1545" s="136" t="s">
        <v>213</v>
      </c>
      <c r="C1545" s="94" t="s">
        <v>213</v>
      </c>
      <c r="D1545" s="94" t="s">
        <v>306</v>
      </c>
      <c r="E1545" s="94" t="s">
        <v>215</v>
      </c>
      <c r="F1545" s="94" t="s">
        <v>268</v>
      </c>
      <c r="G1545" s="350" t="str">
        <f t="shared" si="233"/>
        <v>3.3.96.30.35</v>
      </c>
      <c r="H1545" s="95" t="s">
        <v>27</v>
      </c>
      <c r="I1545" s="207" t="str">
        <f t="shared" si="241"/>
        <v>A</v>
      </c>
      <c r="J1545" s="273">
        <f t="shared" si="240"/>
        <v>5</v>
      </c>
      <c r="K1545" s="474" t="s">
        <v>61</v>
      </c>
      <c r="M1545" s="69" t="str">
        <f t="shared" si="234"/>
        <v>3.3.96.30.35</v>
      </c>
      <c r="N1545" s="69" t="str">
        <f t="shared" si="235"/>
        <v>33963035</v>
      </c>
      <c r="O1545" s="69" t="b">
        <f t="shared" si="236"/>
        <v>1</v>
      </c>
      <c r="P1545" s="186" t="str">
        <f t="shared" si="242"/>
        <v>33963035</v>
      </c>
      <c r="R1545" s="407" t="str">
        <f t="shared" si="237"/>
        <v>A</v>
      </c>
      <c r="S1545" s="54" t="b">
        <f t="shared" si="238"/>
        <v>1</v>
      </c>
      <c r="U1545" s="69" t="str">
        <f t="shared" si="239"/>
        <v>3.3.96.30.35 - MATERIAL LABORATORIAL</v>
      </c>
    </row>
    <row r="1546" spans="1:21" s="54" customFormat="1" x14ac:dyDescent="0.25">
      <c r="A1546" s="157"/>
      <c r="B1546" s="136" t="s">
        <v>213</v>
      </c>
      <c r="C1546" s="94" t="s">
        <v>213</v>
      </c>
      <c r="D1546" s="94" t="s">
        <v>306</v>
      </c>
      <c r="E1546" s="94" t="s">
        <v>215</v>
      </c>
      <c r="F1546" s="94" t="s">
        <v>250</v>
      </c>
      <c r="G1546" s="350" t="str">
        <f t="shared" si="233"/>
        <v>3.3.96.30.36</v>
      </c>
      <c r="H1546" s="95" t="s">
        <v>28</v>
      </c>
      <c r="I1546" s="207" t="str">
        <f t="shared" si="241"/>
        <v>A</v>
      </c>
      <c r="J1546" s="273">
        <f t="shared" si="240"/>
        <v>5</v>
      </c>
      <c r="K1546" s="474" t="s">
        <v>61</v>
      </c>
      <c r="M1546" s="69" t="str">
        <f t="shared" si="234"/>
        <v>3.3.96.30.36</v>
      </c>
      <c r="N1546" s="69" t="str">
        <f t="shared" si="235"/>
        <v>33963036</v>
      </c>
      <c r="O1546" s="69" t="b">
        <f t="shared" si="236"/>
        <v>1</v>
      </c>
      <c r="P1546" s="186" t="str">
        <f t="shared" si="242"/>
        <v>33963036</v>
      </c>
      <c r="R1546" s="407" t="str">
        <f t="shared" si="237"/>
        <v>A</v>
      </c>
      <c r="S1546" s="54" t="b">
        <f t="shared" si="238"/>
        <v>1</v>
      </c>
      <c r="U1546" s="69" t="str">
        <f t="shared" si="239"/>
        <v>3.3.96.30.36 - MATERIAL HOSPITALAR</v>
      </c>
    </row>
    <row r="1547" spans="1:21" s="54" customFormat="1" x14ac:dyDescent="0.25">
      <c r="A1547" s="157"/>
      <c r="B1547" s="136" t="s">
        <v>213</v>
      </c>
      <c r="C1547" s="94" t="s">
        <v>213</v>
      </c>
      <c r="D1547" s="94" t="s">
        <v>306</v>
      </c>
      <c r="E1547" s="94" t="s">
        <v>215</v>
      </c>
      <c r="F1547" s="94" t="s">
        <v>240</v>
      </c>
      <c r="G1547" s="350" t="str">
        <f t="shared" ref="G1547:G1610" si="243">B1547&amp;"."&amp;C1547&amp;"."&amp;D1547&amp;"."&amp;E1547&amp;"."&amp;F1547</f>
        <v>3.3.96.30.37</v>
      </c>
      <c r="H1547" s="95" t="s">
        <v>380</v>
      </c>
      <c r="I1547" s="207" t="str">
        <f t="shared" si="241"/>
        <v>A</v>
      </c>
      <c r="J1547" s="273">
        <f t="shared" si="240"/>
        <v>5</v>
      </c>
      <c r="K1547" s="474" t="s">
        <v>61</v>
      </c>
      <c r="M1547" s="69" t="str">
        <f t="shared" ref="M1547:M1610" si="244">B1547&amp;"."&amp;C1547&amp;"."&amp;D1547&amp;"."&amp;E1547&amp;"."&amp;F1547</f>
        <v>3.3.96.30.37</v>
      </c>
      <c r="N1547" s="69" t="str">
        <f t="shared" ref="N1547:N1610" si="245">SUBSTITUTE(M1547,".","")</f>
        <v>33963037</v>
      </c>
      <c r="O1547" s="69" t="b">
        <f t="shared" ref="O1547:O1610" si="246">N1547=P1547</f>
        <v>1</v>
      </c>
      <c r="P1547" s="186" t="str">
        <f t="shared" si="242"/>
        <v>33963037</v>
      </c>
      <c r="R1547" s="407" t="str">
        <f t="shared" ref="R1547:R1610" si="247">IF(IFERROR(SEARCH("Último",K1547),0)&gt;0,"A","S")</f>
        <v>A</v>
      </c>
      <c r="S1547" s="54" t="b">
        <f t="shared" ref="S1547:S1610" si="248">R1547=I1547</f>
        <v>1</v>
      </c>
      <c r="U1547" s="69" t="str">
        <f t="shared" ref="U1547:U1610" si="249">G1547&amp;" - "&amp;H1547</f>
        <v>3.3.96.30.37 - SOBRESSALENTES DE ARMAMENTO</v>
      </c>
    </row>
    <row r="1548" spans="1:21" s="54" customFormat="1" x14ac:dyDescent="0.25">
      <c r="A1548" s="157"/>
      <c r="B1548" s="136" t="s">
        <v>213</v>
      </c>
      <c r="C1548" s="94" t="s">
        <v>213</v>
      </c>
      <c r="D1548" s="94" t="s">
        <v>306</v>
      </c>
      <c r="E1548" s="94" t="s">
        <v>215</v>
      </c>
      <c r="F1548" s="94" t="s">
        <v>232</v>
      </c>
      <c r="G1548" s="350" t="str">
        <f t="shared" si="243"/>
        <v>3.3.96.30.38</v>
      </c>
      <c r="H1548" s="95" t="s">
        <v>381</v>
      </c>
      <c r="I1548" s="207" t="str">
        <f t="shared" si="241"/>
        <v>A</v>
      </c>
      <c r="J1548" s="273">
        <f t="shared" si="240"/>
        <v>5</v>
      </c>
      <c r="K1548" s="474" t="s">
        <v>61</v>
      </c>
      <c r="M1548" s="69" t="str">
        <f t="shared" si="244"/>
        <v>3.3.96.30.38</v>
      </c>
      <c r="N1548" s="69" t="str">
        <f t="shared" si="245"/>
        <v>33963038</v>
      </c>
      <c r="O1548" s="69" t="b">
        <f t="shared" si="246"/>
        <v>1</v>
      </c>
      <c r="P1548" s="186" t="str">
        <f t="shared" si="242"/>
        <v>33963038</v>
      </c>
      <c r="R1548" s="407" t="str">
        <f t="shared" si="247"/>
        <v>A</v>
      </c>
      <c r="S1548" s="54" t="b">
        <f t="shared" si="248"/>
        <v>1</v>
      </c>
      <c r="U1548" s="69" t="str">
        <f t="shared" si="249"/>
        <v>3.3.96.30.38 - SUPRIMENTO DE PROTEÇÃO AO VOO</v>
      </c>
    </row>
    <row r="1549" spans="1:21" s="54" customFormat="1" x14ac:dyDescent="0.25">
      <c r="A1549" s="157"/>
      <c r="B1549" s="136" t="s">
        <v>213</v>
      </c>
      <c r="C1549" s="94" t="s">
        <v>213</v>
      </c>
      <c r="D1549" s="94" t="s">
        <v>306</v>
      </c>
      <c r="E1549" s="94" t="s">
        <v>215</v>
      </c>
      <c r="F1549" s="94" t="s">
        <v>262</v>
      </c>
      <c r="G1549" s="350" t="str">
        <f t="shared" si="243"/>
        <v>3.3.96.30.39</v>
      </c>
      <c r="H1549" s="95" t="s">
        <v>157</v>
      </c>
      <c r="I1549" s="207" t="str">
        <f t="shared" si="241"/>
        <v>A</v>
      </c>
      <c r="J1549" s="273">
        <f t="shared" ref="J1549:J1612" si="250">IF( (VALUE(F1549) &gt; 0), 5,IF( (VALUE(E1549) &gt; 0), 4,IF( (VALUE(D1549) &gt; 0), 3,IF( (VALUE(C1549) &gt; 0), 2,1))))</f>
        <v>5</v>
      </c>
      <c r="K1549" s="474" t="s">
        <v>61</v>
      </c>
      <c r="M1549" s="69" t="str">
        <f t="shared" si="244"/>
        <v>3.3.96.30.39</v>
      </c>
      <c r="N1549" s="69" t="str">
        <f t="shared" si="245"/>
        <v>33963039</v>
      </c>
      <c r="O1549" s="69" t="b">
        <f t="shared" si="246"/>
        <v>1</v>
      </c>
      <c r="P1549" s="186" t="str">
        <f t="shared" si="242"/>
        <v>33963039</v>
      </c>
      <c r="R1549" s="407" t="str">
        <f t="shared" si="247"/>
        <v>A</v>
      </c>
      <c r="S1549" s="54" t="b">
        <f t="shared" si="248"/>
        <v>1</v>
      </c>
      <c r="U1549" s="69" t="str">
        <f t="shared" si="249"/>
        <v>3.3.96.30.39 - MATERIAL PARA MANUTENÇÃO DE VEÍCULOS</v>
      </c>
    </row>
    <row r="1550" spans="1:21" s="54" customFormat="1" x14ac:dyDescent="0.25">
      <c r="A1550" s="157"/>
      <c r="B1550" s="136" t="s">
        <v>213</v>
      </c>
      <c r="C1550" s="94" t="s">
        <v>213</v>
      </c>
      <c r="D1550" s="94" t="s">
        <v>306</v>
      </c>
      <c r="E1550" s="94" t="s">
        <v>215</v>
      </c>
      <c r="F1550" s="94" t="s">
        <v>231</v>
      </c>
      <c r="G1550" s="350" t="str">
        <f t="shared" si="243"/>
        <v>3.3.96.30.40</v>
      </c>
      <c r="H1550" s="95" t="s">
        <v>382</v>
      </c>
      <c r="I1550" s="207" t="str">
        <f t="shared" si="241"/>
        <v>A</v>
      </c>
      <c r="J1550" s="273">
        <f t="shared" si="250"/>
        <v>5</v>
      </c>
      <c r="K1550" s="474" t="s">
        <v>61</v>
      </c>
      <c r="M1550" s="69" t="str">
        <f t="shared" si="244"/>
        <v>3.3.96.30.40</v>
      </c>
      <c r="N1550" s="69" t="str">
        <f t="shared" si="245"/>
        <v>33963040</v>
      </c>
      <c r="O1550" s="69" t="b">
        <f t="shared" si="246"/>
        <v>1</v>
      </c>
      <c r="P1550" s="186" t="str">
        <f t="shared" si="242"/>
        <v>33963040</v>
      </c>
      <c r="R1550" s="407" t="str">
        <f t="shared" si="247"/>
        <v>A</v>
      </c>
      <c r="S1550" s="54" t="b">
        <f t="shared" si="248"/>
        <v>1</v>
      </c>
      <c r="U1550" s="69" t="str">
        <f t="shared" si="249"/>
        <v>3.3.96.30.40 - MATERIAL BIOLÓGICO</v>
      </c>
    </row>
    <row r="1551" spans="1:21" s="54" customFormat="1" x14ac:dyDescent="0.25">
      <c r="A1551" s="157"/>
      <c r="B1551" s="136" t="s">
        <v>213</v>
      </c>
      <c r="C1551" s="94" t="s">
        <v>213</v>
      </c>
      <c r="D1551" s="94" t="s">
        <v>306</v>
      </c>
      <c r="E1551" s="94" t="s">
        <v>215</v>
      </c>
      <c r="F1551" s="94" t="s">
        <v>241</v>
      </c>
      <c r="G1551" s="350" t="str">
        <f t="shared" si="243"/>
        <v>3.3.96.30.41</v>
      </c>
      <c r="H1551" s="95" t="s">
        <v>383</v>
      </c>
      <c r="I1551" s="207" t="str">
        <f t="shared" si="241"/>
        <v>A</v>
      </c>
      <c r="J1551" s="273">
        <f t="shared" si="250"/>
        <v>5</v>
      </c>
      <c r="K1551" s="474" t="s">
        <v>61</v>
      </c>
      <c r="M1551" s="69" t="str">
        <f t="shared" si="244"/>
        <v>3.3.96.30.41</v>
      </c>
      <c r="N1551" s="69" t="str">
        <f t="shared" si="245"/>
        <v>33963041</v>
      </c>
      <c r="O1551" s="69" t="b">
        <f t="shared" si="246"/>
        <v>1</v>
      </c>
      <c r="P1551" s="186" t="str">
        <f t="shared" si="242"/>
        <v>33963041</v>
      </c>
      <c r="R1551" s="407" t="str">
        <f t="shared" si="247"/>
        <v>A</v>
      </c>
      <c r="S1551" s="54" t="b">
        <f t="shared" si="248"/>
        <v>1</v>
      </c>
      <c r="U1551" s="69" t="str">
        <f t="shared" si="249"/>
        <v>3.3.96.30.41 - MATERIAL PARA UTILIZAÇÃO EM GRÁFICA</v>
      </c>
    </row>
    <row r="1552" spans="1:21" s="54" customFormat="1" x14ac:dyDescent="0.25">
      <c r="A1552" s="157"/>
      <c r="B1552" s="136" t="s">
        <v>213</v>
      </c>
      <c r="C1552" s="94" t="s">
        <v>213</v>
      </c>
      <c r="D1552" s="94" t="s">
        <v>306</v>
      </c>
      <c r="E1552" s="94" t="s">
        <v>215</v>
      </c>
      <c r="F1552" s="94" t="s">
        <v>242</v>
      </c>
      <c r="G1552" s="350" t="str">
        <f t="shared" si="243"/>
        <v>3.3.96.30.42</v>
      </c>
      <c r="H1552" s="95" t="s">
        <v>384</v>
      </c>
      <c r="I1552" s="207" t="str">
        <f t="shared" si="241"/>
        <v>A</v>
      </c>
      <c r="J1552" s="273">
        <f t="shared" si="250"/>
        <v>5</v>
      </c>
      <c r="K1552" s="474" t="s">
        <v>61</v>
      </c>
      <c r="M1552" s="69" t="str">
        <f t="shared" si="244"/>
        <v>3.3.96.30.42</v>
      </c>
      <c r="N1552" s="69" t="str">
        <f t="shared" si="245"/>
        <v>33963042</v>
      </c>
      <c r="O1552" s="69" t="b">
        <f t="shared" si="246"/>
        <v>1</v>
      </c>
      <c r="P1552" s="186" t="str">
        <f t="shared" si="242"/>
        <v>33963042</v>
      </c>
      <c r="R1552" s="407" t="str">
        <f t="shared" si="247"/>
        <v>A</v>
      </c>
      <c r="S1552" s="54" t="b">
        <f t="shared" si="248"/>
        <v>1</v>
      </c>
      <c r="U1552" s="69" t="str">
        <f t="shared" si="249"/>
        <v>3.3.96.30.42 - FERRAMENTAS</v>
      </c>
    </row>
    <row r="1553" spans="1:21" s="54" customFormat="1" x14ac:dyDescent="0.25">
      <c r="A1553" s="157"/>
      <c r="B1553" s="136" t="s">
        <v>213</v>
      </c>
      <c r="C1553" s="94" t="s">
        <v>213</v>
      </c>
      <c r="D1553" s="94" t="s">
        <v>306</v>
      </c>
      <c r="E1553" s="94" t="s">
        <v>215</v>
      </c>
      <c r="F1553" s="94" t="s">
        <v>243</v>
      </c>
      <c r="G1553" s="350" t="str">
        <f t="shared" si="243"/>
        <v>3.3.96.30.43</v>
      </c>
      <c r="H1553" s="95" t="s">
        <v>385</v>
      </c>
      <c r="I1553" s="207" t="str">
        <f t="shared" si="241"/>
        <v>A</v>
      </c>
      <c r="J1553" s="273">
        <f t="shared" si="250"/>
        <v>5</v>
      </c>
      <c r="K1553" s="474" t="s">
        <v>61</v>
      </c>
      <c r="M1553" s="69" t="str">
        <f t="shared" si="244"/>
        <v>3.3.96.30.43</v>
      </c>
      <c r="N1553" s="69" t="str">
        <f t="shared" si="245"/>
        <v>33963043</v>
      </c>
      <c r="O1553" s="69" t="b">
        <f t="shared" si="246"/>
        <v>1</v>
      </c>
      <c r="P1553" s="186" t="str">
        <f t="shared" si="242"/>
        <v>33963043</v>
      </c>
      <c r="R1553" s="407" t="str">
        <f t="shared" si="247"/>
        <v>A</v>
      </c>
      <c r="S1553" s="54" t="b">
        <f t="shared" si="248"/>
        <v>1</v>
      </c>
      <c r="U1553" s="69" t="str">
        <f t="shared" si="249"/>
        <v>3.3.96.30.43 - MATERIAL PARA REABILITAÇÃO PROFISSIONAL</v>
      </c>
    </row>
    <row r="1554" spans="1:21" s="54" customFormat="1" x14ac:dyDescent="0.25">
      <c r="A1554" s="157"/>
      <c r="B1554" s="136" t="s">
        <v>213</v>
      </c>
      <c r="C1554" s="94" t="s">
        <v>213</v>
      </c>
      <c r="D1554" s="94" t="s">
        <v>306</v>
      </c>
      <c r="E1554" s="94" t="s">
        <v>215</v>
      </c>
      <c r="F1554" s="94" t="s">
        <v>244</v>
      </c>
      <c r="G1554" s="350" t="str">
        <f t="shared" si="243"/>
        <v>3.3.96.30.44</v>
      </c>
      <c r="H1554" s="95" t="s">
        <v>386</v>
      </c>
      <c r="I1554" s="207" t="str">
        <f t="shared" si="241"/>
        <v>A</v>
      </c>
      <c r="J1554" s="273">
        <f t="shared" si="250"/>
        <v>5</v>
      </c>
      <c r="K1554" s="474" t="s">
        <v>61</v>
      </c>
      <c r="M1554" s="69" t="str">
        <f t="shared" si="244"/>
        <v>3.3.96.30.44</v>
      </c>
      <c r="N1554" s="69" t="str">
        <f t="shared" si="245"/>
        <v>33963044</v>
      </c>
      <c r="O1554" s="69" t="b">
        <f t="shared" si="246"/>
        <v>1</v>
      </c>
      <c r="P1554" s="186" t="str">
        <f t="shared" si="242"/>
        <v>33963044</v>
      </c>
      <c r="R1554" s="407" t="str">
        <f t="shared" si="247"/>
        <v>A</v>
      </c>
      <c r="S1554" s="54" t="b">
        <f t="shared" si="248"/>
        <v>1</v>
      </c>
      <c r="U1554" s="69" t="str">
        <f t="shared" si="249"/>
        <v>3.3.96.30.44 - MATERIAL DE SINALIZAÇÃO VISUAL E AFINS</v>
      </c>
    </row>
    <row r="1555" spans="1:21" s="54" customFormat="1" x14ac:dyDescent="0.25">
      <c r="A1555" s="157"/>
      <c r="B1555" s="136" t="s">
        <v>213</v>
      </c>
      <c r="C1555" s="94" t="s">
        <v>213</v>
      </c>
      <c r="D1555" s="94" t="s">
        <v>306</v>
      </c>
      <c r="E1555" s="94" t="s">
        <v>215</v>
      </c>
      <c r="F1555" s="94" t="s">
        <v>245</v>
      </c>
      <c r="G1555" s="350" t="str">
        <f t="shared" si="243"/>
        <v>3.3.96.30.45</v>
      </c>
      <c r="H1555" s="95" t="s">
        <v>387</v>
      </c>
      <c r="I1555" s="207" t="str">
        <f t="shared" si="241"/>
        <v>A</v>
      </c>
      <c r="J1555" s="273">
        <f t="shared" si="250"/>
        <v>5</v>
      </c>
      <c r="K1555" s="474" t="s">
        <v>61</v>
      </c>
      <c r="M1555" s="69" t="str">
        <f t="shared" si="244"/>
        <v>3.3.96.30.45</v>
      </c>
      <c r="N1555" s="69" t="str">
        <f t="shared" si="245"/>
        <v>33963045</v>
      </c>
      <c r="O1555" s="69" t="b">
        <f t="shared" si="246"/>
        <v>1</v>
      </c>
      <c r="P1555" s="186" t="str">
        <f t="shared" si="242"/>
        <v>33963045</v>
      </c>
      <c r="R1555" s="407" t="str">
        <f t="shared" si="247"/>
        <v>A</v>
      </c>
      <c r="S1555" s="54" t="b">
        <f t="shared" si="248"/>
        <v>1</v>
      </c>
      <c r="U1555" s="69" t="str">
        <f t="shared" si="249"/>
        <v>3.3.96.30.45 - MATERIAL TÉCNICO PARA SELEÇÃO E TREINAMENTO</v>
      </c>
    </row>
    <row r="1556" spans="1:21" s="54" customFormat="1" x14ac:dyDescent="0.25">
      <c r="A1556" s="157"/>
      <c r="B1556" s="136" t="s">
        <v>213</v>
      </c>
      <c r="C1556" s="94" t="s">
        <v>213</v>
      </c>
      <c r="D1556" s="94" t="s">
        <v>306</v>
      </c>
      <c r="E1556" s="94" t="s">
        <v>215</v>
      </c>
      <c r="F1556" s="94" t="s">
        <v>246</v>
      </c>
      <c r="G1556" s="350" t="str">
        <f t="shared" si="243"/>
        <v>3.3.96.30.46</v>
      </c>
      <c r="H1556" s="95" t="s">
        <v>388</v>
      </c>
      <c r="I1556" s="207" t="str">
        <f t="shared" ref="I1556:I1619" si="251">IF(J1556&lt;J1557,"S","A")</f>
        <v>A</v>
      </c>
      <c r="J1556" s="273">
        <f t="shared" si="250"/>
        <v>5</v>
      </c>
      <c r="K1556" s="474" t="s">
        <v>61</v>
      </c>
      <c r="M1556" s="69" t="str">
        <f t="shared" si="244"/>
        <v>3.3.96.30.46</v>
      </c>
      <c r="N1556" s="69" t="str">
        <f t="shared" si="245"/>
        <v>33963046</v>
      </c>
      <c r="O1556" s="69" t="b">
        <f t="shared" si="246"/>
        <v>1</v>
      </c>
      <c r="P1556" s="186" t="str">
        <f t="shared" si="242"/>
        <v>33963046</v>
      </c>
      <c r="R1556" s="407" t="str">
        <f t="shared" si="247"/>
        <v>A</v>
      </c>
      <c r="S1556" s="54" t="b">
        <f t="shared" si="248"/>
        <v>1</v>
      </c>
      <c r="U1556" s="69" t="str">
        <f t="shared" si="249"/>
        <v>3.3.96.30.46 - MATERIAL BIBLIOGRÁFICO NÃO IMOBILIZÁVEL</v>
      </c>
    </row>
    <row r="1557" spans="1:21" s="54" customFormat="1" x14ac:dyDescent="0.25">
      <c r="A1557" s="157"/>
      <c r="B1557" s="136" t="s">
        <v>213</v>
      </c>
      <c r="C1557" s="94" t="s">
        <v>213</v>
      </c>
      <c r="D1557" s="94" t="s">
        <v>306</v>
      </c>
      <c r="E1557" s="94" t="s">
        <v>215</v>
      </c>
      <c r="F1557" s="94" t="s">
        <v>247</v>
      </c>
      <c r="G1557" s="350" t="str">
        <f t="shared" si="243"/>
        <v>3.3.96.30.47</v>
      </c>
      <c r="H1557" s="95" t="s">
        <v>389</v>
      </c>
      <c r="I1557" s="207" t="str">
        <f t="shared" si="251"/>
        <v>A</v>
      </c>
      <c r="J1557" s="273">
        <f t="shared" si="250"/>
        <v>5</v>
      </c>
      <c r="K1557" s="474" t="s">
        <v>61</v>
      </c>
      <c r="M1557" s="69" t="str">
        <f t="shared" si="244"/>
        <v>3.3.96.30.47</v>
      </c>
      <c r="N1557" s="69" t="str">
        <f t="shared" si="245"/>
        <v>33963047</v>
      </c>
      <c r="O1557" s="69" t="b">
        <f t="shared" si="246"/>
        <v>1</v>
      </c>
      <c r="P1557" s="186" t="str">
        <f t="shared" si="242"/>
        <v>33963047</v>
      </c>
      <c r="R1557" s="407" t="str">
        <f t="shared" si="247"/>
        <v>A</v>
      </c>
      <c r="S1557" s="54" t="b">
        <f t="shared" si="248"/>
        <v>1</v>
      </c>
      <c r="U1557" s="69" t="str">
        <f t="shared" si="249"/>
        <v>3.3.96.30.47 - AQUISIÇÃO DE SOFTWARES DE BASE</v>
      </c>
    </row>
    <row r="1558" spans="1:21" s="54" customFormat="1" x14ac:dyDescent="0.25">
      <c r="A1558" s="157"/>
      <c r="B1558" s="136" t="s">
        <v>213</v>
      </c>
      <c r="C1558" s="94" t="s">
        <v>213</v>
      </c>
      <c r="D1558" s="94" t="s">
        <v>306</v>
      </c>
      <c r="E1558" s="94" t="s">
        <v>215</v>
      </c>
      <c r="F1558" s="94" t="s">
        <v>248</v>
      </c>
      <c r="G1558" s="350" t="str">
        <f t="shared" si="243"/>
        <v>3.3.96.30.48</v>
      </c>
      <c r="H1558" s="95" t="s">
        <v>390</v>
      </c>
      <c r="I1558" s="207" t="str">
        <f t="shared" si="251"/>
        <v>A</v>
      </c>
      <c r="J1558" s="273">
        <f t="shared" si="250"/>
        <v>5</v>
      </c>
      <c r="K1558" s="474" t="s">
        <v>61</v>
      </c>
      <c r="M1558" s="69" t="str">
        <f t="shared" si="244"/>
        <v>3.3.96.30.48</v>
      </c>
      <c r="N1558" s="69" t="str">
        <f t="shared" si="245"/>
        <v>33963048</v>
      </c>
      <c r="O1558" s="69" t="b">
        <f t="shared" si="246"/>
        <v>1</v>
      </c>
      <c r="P1558" s="186" t="str">
        <f t="shared" si="242"/>
        <v>33963048</v>
      </c>
      <c r="R1558" s="407" t="str">
        <f t="shared" si="247"/>
        <v>A</v>
      </c>
      <c r="S1558" s="54" t="b">
        <f t="shared" si="248"/>
        <v>1</v>
      </c>
      <c r="U1558" s="69" t="str">
        <f t="shared" si="249"/>
        <v>3.3.96.30.48 - BENS MÓVEIS NÃO ATIVÁVEIS</v>
      </c>
    </row>
    <row r="1559" spans="1:21" s="54" customFormat="1" x14ac:dyDescent="0.25">
      <c r="A1559" s="157"/>
      <c r="B1559" s="136" t="s">
        <v>213</v>
      </c>
      <c r="C1559" s="94" t="s">
        <v>213</v>
      </c>
      <c r="D1559" s="94" t="s">
        <v>306</v>
      </c>
      <c r="E1559" s="94" t="s">
        <v>215</v>
      </c>
      <c r="F1559" s="94" t="s">
        <v>249</v>
      </c>
      <c r="G1559" s="350" t="str">
        <f t="shared" si="243"/>
        <v>3.3.96.30.49</v>
      </c>
      <c r="H1559" s="95" t="s">
        <v>391</v>
      </c>
      <c r="I1559" s="207" t="str">
        <f t="shared" si="251"/>
        <v>A</v>
      </c>
      <c r="J1559" s="273">
        <f t="shared" si="250"/>
        <v>5</v>
      </c>
      <c r="K1559" s="474" t="s">
        <v>61</v>
      </c>
      <c r="M1559" s="69" t="str">
        <f t="shared" si="244"/>
        <v>3.3.96.30.49</v>
      </c>
      <c r="N1559" s="69" t="str">
        <f t="shared" si="245"/>
        <v>33963049</v>
      </c>
      <c r="O1559" s="69" t="b">
        <f t="shared" si="246"/>
        <v>1</v>
      </c>
      <c r="P1559" s="186" t="str">
        <f t="shared" si="242"/>
        <v>33963049</v>
      </c>
      <c r="R1559" s="407" t="str">
        <f t="shared" si="247"/>
        <v>A</v>
      </c>
      <c r="S1559" s="54" t="b">
        <f t="shared" si="248"/>
        <v>1</v>
      </c>
      <c r="U1559" s="69" t="str">
        <f t="shared" si="249"/>
        <v>3.3.96.30.49 - BILHETES DE PASSAGEM</v>
      </c>
    </row>
    <row r="1560" spans="1:21" s="54" customFormat="1" x14ac:dyDescent="0.25">
      <c r="A1560" s="157"/>
      <c r="B1560" s="136" t="s">
        <v>213</v>
      </c>
      <c r="C1560" s="94" t="s">
        <v>213</v>
      </c>
      <c r="D1560" s="94" t="s">
        <v>306</v>
      </c>
      <c r="E1560" s="94" t="s">
        <v>215</v>
      </c>
      <c r="F1560" s="94" t="s">
        <v>235</v>
      </c>
      <c r="G1560" s="350" t="str">
        <f t="shared" si="243"/>
        <v>3.3.96.30.50</v>
      </c>
      <c r="H1560" s="95" t="s">
        <v>392</v>
      </c>
      <c r="I1560" s="207" t="str">
        <f t="shared" si="251"/>
        <v>A</v>
      </c>
      <c r="J1560" s="273">
        <f t="shared" si="250"/>
        <v>5</v>
      </c>
      <c r="K1560" s="474" t="s">
        <v>61</v>
      </c>
      <c r="M1560" s="69" t="str">
        <f t="shared" si="244"/>
        <v>3.3.96.30.50</v>
      </c>
      <c r="N1560" s="69" t="str">
        <f t="shared" si="245"/>
        <v>33963050</v>
      </c>
      <c r="O1560" s="69" t="b">
        <f t="shared" si="246"/>
        <v>1</v>
      </c>
      <c r="P1560" s="186" t="str">
        <f t="shared" si="242"/>
        <v>33963050</v>
      </c>
      <c r="R1560" s="407" t="str">
        <f t="shared" si="247"/>
        <v>A</v>
      </c>
      <c r="S1560" s="54" t="b">
        <f t="shared" si="248"/>
        <v>1</v>
      </c>
      <c r="U1560" s="69" t="str">
        <f t="shared" si="249"/>
        <v>3.3.96.30.50 - BANDEIRAS, FLÂMULAS E INSÍGNIAS</v>
      </c>
    </row>
    <row r="1561" spans="1:21" s="54" customFormat="1" x14ac:dyDescent="0.25">
      <c r="A1561" s="157"/>
      <c r="B1561" s="136" t="s">
        <v>213</v>
      </c>
      <c r="C1561" s="94" t="s">
        <v>213</v>
      </c>
      <c r="D1561" s="94" t="s">
        <v>306</v>
      </c>
      <c r="E1561" s="94" t="s">
        <v>215</v>
      </c>
      <c r="F1561" s="94" t="s">
        <v>269</v>
      </c>
      <c r="G1561" s="350" t="str">
        <f t="shared" si="243"/>
        <v>3.3.96.30.60</v>
      </c>
      <c r="H1561" s="95" t="s">
        <v>158</v>
      </c>
      <c r="I1561" s="207" t="str">
        <f t="shared" si="251"/>
        <v>A</v>
      </c>
      <c r="J1561" s="273">
        <f t="shared" si="250"/>
        <v>5</v>
      </c>
      <c r="K1561" s="474" t="s">
        <v>61</v>
      </c>
      <c r="M1561" s="69" t="str">
        <f t="shared" si="244"/>
        <v>3.3.96.30.60</v>
      </c>
      <c r="N1561" s="69" t="str">
        <f t="shared" si="245"/>
        <v>33963060</v>
      </c>
      <c r="O1561" s="69" t="b">
        <f t="shared" si="246"/>
        <v>1</v>
      </c>
      <c r="P1561" s="186" t="str">
        <f t="shared" si="242"/>
        <v>33963060</v>
      </c>
      <c r="R1561" s="407" t="str">
        <f t="shared" si="247"/>
        <v>A</v>
      </c>
      <c r="S1561" s="54" t="b">
        <f t="shared" si="248"/>
        <v>1</v>
      </c>
      <c r="U1561" s="69" t="str">
        <f t="shared" si="249"/>
        <v>3.3.96.30.60 - MATERIAL DIDÁTICO</v>
      </c>
    </row>
    <row r="1562" spans="1:21" s="54" customFormat="1" x14ac:dyDescent="0.25">
      <c r="A1562" s="157"/>
      <c r="B1562" s="136" t="s">
        <v>213</v>
      </c>
      <c r="C1562" s="94" t="s">
        <v>213</v>
      </c>
      <c r="D1562" s="94" t="s">
        <v>306</v>
      </c>
      <c r="E1562" s="94" t="s">
        <v>215</v>
      </c>
      <c r="F1562" s="94" t="s">
        <v>270</v>
      </c>
      <c r="G1562" s="350" t="str">
        <f t="shared" si="243"/>
        <v>3.3.96.30.99</v>
      </c>
      <c r="H1562" s="95" t="s">
        <v>29</v>
      </c>
      <c r="I1562" s="207" t="str">
        <f t="shared" si="251"/>
        <v>A</v>
      </c>
      <c r="J1562" s="273">
        <f t="shared" si="250"/>
        <v>5</v>
      </c>
      <c r="K1562" s="474" t="s">
        <v>61</v>
      </c>
      <c r="M1562" s="69" t="str">
        <f t="shared" si="244"/>
        <v>3.3.96.30.99</v>
      </c>
      <c r="N1562" s="69" t="str">
        <f t="shared" si="245"/>
        <v>33963099</v>
      </c>
      <c r="O1562" s="69" t="b">
        <f t="shared" si="246"/>
        <v>1</v>
      </c>
      <c r="P1562" s="186" t="str">
        <f t="shared" si="242"/>
        <v>33963099</v>
      </c>
      <c r="R1562" s="407" t="str">
        <f t="shared" si="247"/>
        <v>A</v>
      </c>
      <c r="S1562" s="54" t="b">
        <f t="shared" si="248"/>
        <v>1</v>
      </c>
      <c r="U1562" s="69" t="str">
        <f t="shared" si="249"/>
        <v>3.3.96.30.99 - OUTROS MATERIAIS DE CONSUMO</v>
      </c>
    </row>
    <row r="1563" spans="1:21" x14ac:dyDescent="0.25">
      <c r="B1563" s="380" t="s">
        <v>213</v>
      </c>
      <c r="C1563" s="318" t="s">
        <v>213</v>
      </c>
      <c r="D1563" s="318" t="s">
        <v>306</v>
      </c>
      <c r="E1563" s="318" t="s">
        <v>228</v>
      </c>
      <c r="F1563" s="318" t="s">
        <v>264</v>
      </c>
      <c r="G1563" s="341" t="str">
        <f t="shared" si="243"/>
        <v>3.3.96.31.00</v>
      </c>
      <c r="H1563" s="46" t="s">
        <v>356</v>
      </c>
      <c r="I1563" s="196" t="str">
        <f t="shared" si="251"/>
        <v>A</v>
      </c>
      <c r="J1563" s="263">
        <f t="shared" si="250"/>
        <v>4</v>
      </c>
      <c r="K1563" s="465" t="s">
        <v>53</v>
      </c>
      <c r="M1563" s="69" t="str">
        <f t="shared" si="244"/>
        <v>3.3.96.31.00</v>
      </c>
      <c r="N1563" s="69" t="str">
        <f t="shared" si="245"/>
        <v>33963100</v>
      </c>
      <c r="O1563" s="69" t="b">
        <f t="shared" si="246"/>
        <v>1</v>
      </c>
      <c r="P1563" s="186" t="str">
        <f t="shared" si="242"/>
        <v>33963100</v>
      </c>
      <c r="R1563" s="407" t="str">
        <f t="shared" si="247"/>
        <v>A</v>
      </c>
      <c r="S1563" s="2" t="b">
        <f t="shared" si="248"/>
        <v>1</v>
      </c>
      <c r="U1563" s="69" t="str">
        <f t="shared" si="249"/>
        <v>3.3.96.31.00 - PREMIAÇÕES CULTURAIS, ARTÍSTICAS, CIENTÍFICAS, DESPORTIVAS E OUTRAS</v>
      </c>
    </row>
    <row r="1564" spans="1:21" x14ac:dyDescent="0.25">
      <c r="B1564" s="384" t="s">
        <v>213</v>
      </c>
      <c r="C1564" s="322" t="s">
        <v>213</v>
      </c>
      <c r="D1564" s="322" t="s">
        <v>306</v>
      </c>
      <c r="E1564" s="322" t="s">
        <v>233</v>
      </c>
      <c r="F1564" s="322" t="s">
        <v>264</v>
      </c>
      <c r="G1564" s="346" t="str">
        <f t="shared" si="243"/>
        <v>3.3.96.32.00</v>
      </c>
      <c r="H1564" s="56" t="s">
        <v>339</v>
      </c>
      <c r="I1564" s="203" t="str">
        <f t="shared" si="251"/>
        <v>S</v>
      </c>
      <c r="J1564" s="270">
        <f t="shared" si="250"/>
        <v>4</v>
      </c>
      <c r="K1564" s="469" t="s">
        <v>60</v>
      </c>
      <c r="M1564" s="69" t="str">
        <f t="shared" si="244"/>
        <v>3.3.96.32.00</v>
      </c>
      <c r="N1564" s="69" t="str">
        <f t="shared" si="245"/>
        <v>33963200</v>
      </c>
      <c r="O1564" s="69" t="b">
        <f t="shared" si="246"/>
        <v>1</v>
      </c>
      <c r="P1564" s="186" t="str">
        <f t="shared" si="242"/>
        <v>33963200</v>
      </c>
      <c r="R1564" s="407" t="str">
        <f t="shared" si="247"/>
        <v>S</v>
      </c>
      <c r="S1564" s="2" t="b">
        <f t="shared" si="248"/>
        <v>1</v>
      </c>
      <c r="U1564" s="69" t="str">
        <f t="shared" si="249"/>
        <v>3.3.96.32.00 - MATERIAL, BEM OU SERVIÇO PARA DISTRIBUIÇÃO GRATUITA</v>
      </c>
    </row>
    <row r="1565" spans="1:21" s="69" customFormat="1" x14ac:dyDescent="0.25">
      <c r="A1565" s="157"/>
      <c r="B1565" s="136" t="s">
        <v>213</v>
      </c>
      <c r="C1565" s="94" t="s">
        <v>213</v>
      </c>
      <c r="D1565" s="94" t="s">
        <v>306</v>
      </c>
      <c r="E1565" s="94" t="s">
        <v>233</v>
      </c>
      <c r="F1565" s="94" t="s">
        <v>216</v>
      </c>
      <c r="G1565" s="347" t="str">
        <f t="shared" si="243"/>
        <v>3.3.96.32.02</v>
      </c>
      <c r="H1565" s="61" t="s">
        <v>159</v>
      </c>
      <c r="I1565" s="202" t="str">
        <f t="shared" si="251"/>
        <v>A</v>
      </c>
      <c r="J1565" s="269">
        <f t="shared" si="250"/>
        <v>5</v>
      </c>
      <c r="K1565" s="470" t="s">
        <v>61</v>
      </c>
      <c r="M1565" s="69" t="str">
        <f t="shared" si="244"/>
        <v>3.3.96.32.02</v>
      </c>
      <c r="N1565" s="69" t="str">
        <f t="shared" si="245"/>
        <v>33963202</v>
      </c>
      <c r="O1565" s="69" t="b">
        <f t="shared" si="246"/>
        <v>1</v>
      </c>
      <c r="P1565" s="186" t="str">
        <f t="shared" si="242"/>
        <v>33963202</v>
      </c>
      <c r="R1565" s="407" t="str">
        <f t="shared" si="247"/>
        <v>A</v>
      </c>
      <c r="S1565" s="69" t="b">
        <f t="shared" si="248"/>
        <v>1</v>
      </c>
      <c r="U1565" s="69" t="str">
        <f t="shared" si="249"/>
        <v>3.3.96.32.02 - MEDICAMENTOS PARA USO DOMICILIAR</v>
      </c>
    </row>
    <row r="1566" spans="1:21" s="69" customFormat="1" x14ac:dyDescent="0.25">
      <c r="A1566" s="157"/>
      <c r="B1566" s="136" t="s">
        <v>213</v>
      </c>
      <c r="C1566" s="94" t="s">
        <v>213</v>
      </c>
      <c r="D1566" s="94" t="s">
        <v>306</v>
      </c>
      <c r="E1566" s="94" t="s">
        <v>233</v>
      </c>
      <c r="F1566" s="94" t="s">
        <v>270</v>
      </c>
      <c r="G1566" s="347" t="str">
        <f t="shared" si="243"/>
        <v>3.3.96.32.99</v>
      </c>
      <c r="H1566" s="61" t="s">
        <v>688</v>
      </c>
      <c r="I1566" s="202" t="str">
        <f t="shared" si="251"/>
        <v>A</v>
      </c>
      <c r="J1566" s="269">
        <f t="shared" si="250"/>
        <v>5</v>
      </c>
      <c r="K1566" s="470" t="s">
        <v>61</v>
      </c>
      <c r="M1566" s="69" t="str">
        <f t="shared" si="244"/>
        <v>3.3.96.32.99</v>
      </c>
      <c r="N1566" s="69" t="str">
        <f t="shared" si="245"/>
        <v>33963299</v>
      </c>
      <c r="O1566" s="69" t="b">
        <f t="shared" si="246"/>
        <v>1</v>
      </c>
      <c r="P1566" s="186" t="str">
        <f t="shared" si="242"/>
        <v>33963299</v>
      </c>
      <c r="R1566" s="407" t="str">
        <f t="shared" si="247"/>
        <v>A</v>
      </c>
      <c r="S1566" s="69" t="b">
        <f t="shared" si="248"/>
        <v>1</v>
      </c>
      <c r="U1566" s="69" t="str">
        <f t="shared" si="249"/>
        <v>3.3.96.32.99 - OUTROS MATERIAIS DE DISTRIBUIÇÃO GRATUITA</v>
      </c>
    </row>
    <row r="1567" spans="1:21" x14ac:dyDescent="0.25">
      <c r="B1567" s="380" t="s">
        <v>213</v>
      </c>
      <c r="C1567" s="318" t="s">
        <v>213</v>
      </c>
      <c r="D1567" s="318" t="s">
        <v>306</v>
      </c>
      <c r="E1567" s="318" t="s">
        <v>239</v>
      </c>
      <c r="F1567" s="318" t="s">
        <v>264</v>
      </c>
      <c r="G1567" s="341" t="str">
        <f t="shared" si="243"/>
        <v>3.3.96.33.00</v>
      </c>
      <c r="H1567" s="46" t="s">
        <v>31</v>
      </c>
      <c r="I1567" s="196" t="str">
        <f t="shared" si="251"/>
        <v>A</v>
      </c>
      <c r="J1567" s="263">
        <f t="shared" si="250"/>
        <v>4</v>
      </c>
      <c r="K1567" s="465" t="s">
        <v>53</v>
      </c>
      <c r="M1567" s="69" t="str">
        <f t="shared" si="244"/>
        <v>3.3.96.33.00</v>
      </c>
      <c r="N1567" s="69" t="str">
        <f t="shared" si="245"/>
        <v>33963300</v>
      </c>
      <c r="O1567" s="69" t="b">
        <f t="shared" si="246"/>
        <v>1</v>
      </c>
      <c r="P1567" s="186" t="str">
        <f t="shared" si="242"/>
        <v>33963300</v>
      </c>
      <c r="R1567" s="407" t="str">
        <f t="shared" si="247"/>
        <v>A</v>
      </c>
      <c r="S1567" s="2" t="b">
        <f t="shared" si="248"/>
        <v>1</v>
      </c>
      <c r="U1567" s="69" t="str">
        <f t="shared" si="249"/>
        <v>3.3.96.33.00 - PASSAGENS E DESPESAS COM LOCOMOÇÃO</v>
      </c>
    </row>
    <row r="1568" spans="1:21" x14ac:dyDescent="0.25">
      <c r="B1568" s="380" t="s">
        <v>213</v>
      </c>
      <c r="C1568" s="318" t="s">
        <v>213</v>
      </c>
      <c r="D1568" s="318" t="s">
        <v>306</v>
      </c>
      <c r="E1568" s="318" t="s">
        <v>234</v>
      </c>
      <c r="F1568" s="318" t="s">
        <v>264</v>
      </c>
      <c r="G1568" s="341" t="str">
        <f t="shared" si="243"/>
        <v>3.3.96.34.00</v>
      </c>
      <c r="H1568" s="46" t="s">
        <v>348</v>
      </c>
      <c r="I1568" s="196" t="str">
        <f t="shared" si="251"/>
        <v>A</v>
      </c>
      <c r="J1568" s="263">
        <f t="shared" si="250"/>
        <v>4</v>
      </c>
      <c r="K1568" s="465" t="s">
        <v>53</v>
      </c>
      <c r="M1568" s="69" t="str">
        <f t="shared" si="244"/>
        <v>3.3.96.34.00</v>
      </c>
      <c r="N1568" s="69" t="str">
        <f t="shared" si="245"/>
        <v>33963400</v>
      </c>
      <c r="O1568" s="69" t="b">
        <f t="shared" si="246"/>
        <v>1</v>
      </c>
      <c r="P1568" s="186" t="str">
        <f t="shared" si="242"/>
        <v>33963400</v>
      </c>
      <c r="R1568" s="407" t="str">
        <f t="shared" si="247"/>
        <v>A</v>
      </c>
      <c r="S1568" s="2" t="b">
        <f t="shared" si="248"/>
        <v>1</v>
      </c>
      <c r="U1568" s="69" t="str">
        <f t="shared" si="249"/>
        <v>3.3.96.34.00 - OUTRAS DESPESAS DE PESSOAL DECORRENTES DE CONTRATOS DE TERCEIRIZAÇÃO</v>
      </c>
    </row>
    <row r="1569" spans="1:21" x14ac:dyDescent="0.25">
      <c r="B1569" s="380" t="s">
        <v>213</v>
      </c>
      <c r="C1569" s="318" t="s">
        <v>213</v>
      </c>
      <c r="D1569" s="318" t="s">
        <v>306</v>
      </c>
      <c r="E1569" s="318" t="s">
        <v>268</v>
      </c>
      <c r="F1569" s="318" t="s">
        <v>264</v>
      </c>
      <c r="G1569" s="341" t="str">
        <f t="shared" si="243"/>
        <v>3.3.96.35.00</v>
      </c>
      <c r="H1569" s="46" t="s">
        <v>132</v>
      </c>
      <c r="I1569" s="196" t="str">
        <f t="shared" si="251"/>
        <v>A</v>
      </c>
      <c r="J1569" s="263">
        <f t="shared" si="250"/>
        <v>4</v>
      </c>
      <c r="K1569" s="465" t="s">
        <v>53</v>
      </c>
      <c r="M1569" s="69" t="str">
        <f t="shared" si="244"/>
        <v>3.3.96.35.00</v>
      </c>
      <c r="N1569" s="69" t="str">
        <f t="shared" si="245"/>
        <v>33963500</v>
      </c>
      <c r="O1569" s="69" t="b">
        <f t="shared" si="246"/>
        <v>1</v>
      </c>
      <c r="P1569" s="186" t="str">
        <f t="shared" si="242"/>
        <v>33963500</v>
      </c>
      <c r="R1569" s="407" t="str">
        <f t="shared" si="247"/>
        <v>A</v>
      </c>
      <c r="S1569" s="2" t="b">
        <f t="shared" si="248"/>
        <v>1</v>
      </c>
      <c r="U1569" s="69" t="str">
        <f t="shared" si="249"/>
        <v>3.3.96.35.00 - SERVIÇOS DE CONSULTORIA</v>
      </c>
    </row>
    <row r="1570" spans="1:21" x14ac:dyDescent="0.25">
      <c r="B1570" s="384" t="s">
        <v>213</v>
      </c>
      <c r="C1570" s="322" t="s">
        <v>213</v>
      </c>
      <c r="D1570" s="322" t="s">
        <v>306</v>
      </c>
      <c r="E1570" s="322" t="s">
        <v>250</v>
      </c>
      <c r="F1570" s="322" t="s">
        <v>264</v>
      </c>
      <c r="G1570" s="346" t="str">
        <f t="shared" si="243"/>
        <v>3.3.96.36.00</v>
      </c>
      <c r="H1570" s="56" t="s">
        <v>133</v>
      </c>
      <c r="I1570" s="203" t="str">
        <f t="shared" si="251"/>
        <v>S</v>
      </c>
      <c r="J1570" s="270">
        <f t="shared" si="250"/>
        <v>4</v>
      </c>
      <c r="K1570" s="469" t="s">
        <v>60</v>
      </c>
      <c r="M1570" s="69" t="str">
        <f t="shared" si="244"/>
        <v>3.3.96.36.00</v>
      </c>
      <c r="N1570" s="69" t="str">
        <f t="shared" si="245"/>
        <v>33963600</v>
      </c>
      <c r="O1570" s="69" t="b">
        <f t="shared" si="246"/>
        <v>1</v>
      </c>
      <c r="P1570" s="186" t="str">
        <f t="shared" si="242"/>
        <v>33963600</v>
      </c>
      <c r="R1570" s="407" t="str">
        <f t="shared" si="247"/>
        <v>S</v>
      </c>
      <c r="S1570" s="2" t="b">
        <f t="shared" si="248"/>
        <v>1</v>
      </c>
      <c r="U1570" s="69" t="str">
        <f t="shared" si="249"/>
        <v>3.3.96.36.00 - OUTROS SERVIÇOS DE TERCEIROS - PESSOA FÍSICA</v>
      </c>
    </row>
    <row r="1571" spans="1:21" s="55" customFormat="1" x14ac:dyDescent="0.25">
      <c r="A1571" s="157"/>
      <c r="B1571" s="136" t="s">
        <v>213</v>
      </c>
      <c r="C1571" s="94" t="s">
        <v>213</v>
      </c>
      <c r="D1571" s="94" t="s">
        <v>306</v>
      </c>
      <c r="E1571" s="94" t="s">
        <v>250</v>
      </c>
      <c r="F1571" s="94" t="s">
        <v>251</v>
      </c>
      <c r="G1571" s="350" t="str">
        <f t="shared" si="243"/>
        <v>3.3.96.36.01</v>
      </c>
      <c r="H1571" s="96" t="s">
        <v>393</v>
      </c>
      <c r="I1571" s="216" t="str">
        <f t="shared" si="251"/>
        <v>A</v>
      </c>
      <c r="J1571" s="273">
        <f t="shared" si="250"/>
        <v>5</v>
      </c>
      <c r="K1571" s="474" t="s">
        <v>61</v>
      </c>
      <c r="M1571" s="69" t="str">
        <f t="shared" si="244"/>
        <v>3.3.96.36.01</v>
      </c>
      <c r="N1571" s="69" t="str">
        <f t="shared" si="245"/>
        <v>33963601</v>
      </c>
      <c r="O1571" s="69" t="b">
        <f t="shared" si="246"/>
        <v>1</v>
      </c>
      <c r="P1571" s="186" t="str">
        <f t="shared" si="242"/>
        <v>33963601</v>
      </c>
      <c r="R1571" s="407" t="str">
        <f t="shared" si="247"/>
        <v>A</v>
      </c>
      <c r="S1571" s="55" t="b">
        <f t="shared" si="248"/>
        <v>1</v>
      </c>
      <c r="U1571" s="69" t="str">
        <f t="shared" si="249"/>
        <v>3.3.96.36.01 - CONDOMÍNIOS</v>
      </c>
    </row>
    <row r="1572" spans="1:21" s="55" customFormat="1" x14ac:dyDescent="0.25">
      <c r="A1572" s="157"/>
      <c r="B1572" s="136" t="s">
        <v>213</v>
      </c>
      <c r="C1572" s="94" t="s">
        <v>213</v>
      </c>
      <c r="D1572" s="94" t="s">
        <v>306</v>
      </c>
      <c r="E1572" s="94" t="s">
        <v>250</v>
      </c>
      <c r="F1572" s="94" t="s">
        <v>216</v>
      </c>
      <c r="G1572" s="350" t="str">
        <f t="shared" si="243"/>
        <v>3.3.96.36.02</v>
      </c>
      <c r="H1572" s="96" t="s">
        <v>394</v>
      </c>
      <c r="I1572" s="216" t="str">
        <f t="shared" si="251"/>
        <v>A</v>
      </c>
      <c r="J1572" s="273">
        <f t="shared" si="250"/>
        <v>5</v>
      </c>
      <c r="K1572" s="474" t="s">
        <v>61</v>
      </c>
      <c r="M1572" s="69" t="str">
        <f t="shared" si="244"/>
        <v>3.3.96.36.02</v>
      </c>
      <c r="N1572" s="69" t="str">
        <f t="shared" si="245"/>
        <v>33963602</v>
      </c>
      <c r="O1572" s="69" t="b">
        <f t="shared" si="246"/>
        <v>1</v>
      </c>
      <c r="P1572" s="186" t="str">
        <f t="shared" si="242"/>
        <v>33963602</v>
      </c>
      <c r="R1572" s="407" t="str">
        <f t="shared" si="247"/>
        <v>A</v>
      </c>
      <c r="S1572" s="55" t="b">
        <f t="shared" si="248"/>
        <v>1</v>
      </c>
      <c r="U1572" s="69" t="str">
        <f t="shared" si="249"/>
        <v>3.3.96.36.02 - DIÁRIAS A COLABORADORES EVENTUAIS NO PAÍS</v>
      </c>
    </row>
    <row r="1573" spans="1:21" s="55" customFormat="1" x14ac:dyDescent="0.25">
      <c r="A1573" s="157"/>
      <c r="B1573" s="136" t="s">
        <v>213</v>
      </c>
      <c r="C1573" s="94" t="s">
        <v>213</v>
      </c>
      <c r="D1573" s="94" t="s">
        <v>306</v>
      </c>
      <c r="E1573" s="94" t="s">
        <v>250</v>
      </c>
      <c r="F1573" s="94" t="s">
        <v>217</v>
      </c>
      <c r="G1573" s="350" t="str">
        <f t="shared" si="243"/>
        <v>3.3.96.36.03</v>
      </c>
      <c r="H1573" s="96" t="s">
        <v>395</v>
      </c>
      <c r="I1573" s="216" t="str">
        <f t="shared" si="251"/>
        <v>A</v>
      </c>
      <c r="J1573" s="273">
        <f t="shared" si="250"/>
        <v>5</v>
      </c>
      <c r="K1573" s="474" t="s">
        <v>61</v>
      </c>
      <c r="M1573" s="69" t="str">
        <f t="shared" si="244"/>
        <v>3.3.96.36.03</v>
      </c>
      <c r="N1573" s="69" t="str">
        <f t="shared" si="245"/>
        <v>33963603</v>
      </c>
      <c r="O1573" s="69" t="b">
        <f t="shared" si="246"/>
        <v>1</v>
      </c>
      <c r="P1573" s="186" t="str">
        <f t="shared" si="242"/>
        <v>33963603</v>
      </c>
      <c r="R1573" s="407" t="str">
        <f t="shared" si="247"/>
        <v>A</v>
      </c>
      <c r="S1573" s="55" t="b">
        <f t="shared" si="248"/>
        <v>1</v>
      </c>
      <c r="U1573" s="69" t="str">
        <f t="shared" si="249"/>
        <v>3.3.96.36.03 - DIÁRIAS A COLABORADORES EVENTUAIS NO EXTERIOR</v>
      </c>
    </row>
    <row r="1574" spans="1:21" s="55" customFormat="1" x14ac:dyDescent="0.25">
      <c r="A1574" s="157"/>
      <c r="B1574" s="136" t="s">
        <v>213</v>
      </c>
      <c r="C1574" s="94" t="s">
        <v>213</v>
      </c>
      <c r="D1574" s="94" t="s">
        <v>306</v>
      </c>
      <c r="E1574" s="94" t="s">
        <v>250</v>
      </c>
      <c r="F1574" s="94" t="s">
        <v>218</v>
      </c>
      <c r="G1574" s="350" t="str">
        <f t="shared" si="243"/>
        <v>3.3.96.36.04</v>
      </c>
      <c r="H1574" s="96" t="s">
        <v>396</v>
      </c>
      <c r="I1574" s="216" t="str">
        <f t="shared" si="251"/>
        <v>A</v>
      </c>
      <c r="J1574" s="273">
        <f t="shared" si="250"/>
        <v>5</v>
      </c>
      <c r="K1574" s="474" t="s">
        <v>61</v>
      </c>
      <c r="M1574" s="69" t="str">
        <f t="shared" si="244"/>
        <v>3.3.96.36.04</v>
      </c>
      <c r="N1574" s="69" t="str">
        <f t="shared" si="245"/>
        <v>33963604</v>
      </c>
      <c r="O1574" s="69" t="b">
        <f t="shared" si="246"/>
        <v>1</v>
      </c>
      <c r="P1574" s="186" t="str">
        <f t="shared" si="242"/>
        <v>33963604</v>
      </c>
      <c r="R1574" s="407" t="str">
        <f t="shared" si="247"/>
        <v>A</v>
      </c>
      <c r="S1574" s="55" t="b">
        <f t="shared" si="248"/>
        <v>1</v>
      </c>
      <c r="U1574" s="69" t="str">
        <f t="shared" si="249"/>
        <v>3.3.96.36.04 - COMISSÕES E CORRETAGENS</v>
      </c>
    </row>
    <row r="1575" spans="1:21" s="55" customFormat="1" x14ac:dyDescent="0.25">
      <c r="A1575" s="157"/>
      <c r="B1575" s="136" t="s">
        <v>213</v>
      </c>
      <c r="C1575" s="94" t="s">
        <v>213</v>
      </c>
      <c r="D1575" s="94" t="s">
        <v>306</v>
      </c>
      <c r="E1575" s="94" t="s">
        <v>250</v>
      </c>
      <c r="F1575" s="94" t="s">
        <v>219</v>
      </c>
      <c r="G1575" s="350" t="str">
        <f t="shared" si="243"/>
        <v>3.3.96.36.05</v>
      </c>
      <c r="H1575" s="96" t="s">
        <v>397</v>
      </c>
      <c r="I1575" s="216" t="str">
        <f t="shared" si="251"/>
        <v>A</v>
      </c>
      <c r="J1575" s="273">
        <f t="shared" si="250"/>
        <v>5</v>
      </c>
      <c r="K1575" s="474" t="s">
        <v>61</v>
      </c>
      <c r="M1575" s="69" t="str">
        <f t="shared" si="244"/>
        <v>3.3.96.36.05</v>
      </c>
      <c r="N1575" s="69" t="str">
        <f t="shared" si="245"/>
        <v>33963605</v>
      </c>
      <c r="O1575" s="69" t="b">
        <f t="shared" si="246"/>
        <v>1</v>
      </c>
      <c r="P1575" s="186" t="str">
        <f t="shared" si="242"/>
        <v>33963605</v>
      </c>
      <c r="R1575" s="407" t="str">
        <f t="shared" si="247"/>
        <v>A</v>
      </c>
      <c r="S1575" s="55" t="b">
        <f t="shared" si="248"/>
        <v>1</v>
      </c>
      <c r="U1575" s="69" t="str">
        <f t="shared" si="249"/>
        <v>3.3.96.36.05 - DIREITOS AUTORAIS</v>
      </c>
    </row>
    <row r="1576" spans="1:21" s="55" customFormat="1" x14ac:dyDescent="0.25">
      <c r="A1576" s="157"/>
      <c r="B1576" s="136" t="s">
        <v>213</v>
      </c>
      <c r="C1576" s="94" t="s">
        <v>213</v>
      </c>
      <c r="D1576" s="94" t="s">
        <v>306</v>
      </c>
      <c r="E1576" s="94" t="s">
        <v>250</v>
      </c>
      <c r="F1576" s="94" t="s">
        <v>220</v>
      </c>
      <c r="G1576" s="350" t="str">
        <f t="shared" si="243"/>
        <v>3.3.96.36.06</v>
      </c>
      <c r="H1576" s="96" t="s">
        <v>398</v>
      </c>
      <c r="I1576" s="216" t="str">
        <f t="shared" si="251"/>
        <v>A</v>
      </c>
      <c r="J1576" s="273">
        <f t="shared" si="250"/>
        <v>5</v>
      </c>
      <c r="K1576" s="474" t="s">
        <v>61</v>
      </c>
      <c r="M1576" s="69" t="str">
        <f t="shared" si="244"/>
        <v>3.3.96.36.06</v>
      </c>
      <c r="N1576" s="69" t="str">
        <f t="shared" si="245"/>
        <v>33963606</v>
      </c>
      <c r="O1576" s="69" t="b">
        <f t="shared" si="246"/>
        <v>1</v>
      </c>
      <c r="P1576" s="186" t="str">
        <f t="shared" si="242"/>
        <v>33963606</v>
      </c>
      <c r="R1576" s="407" t="str">
        <f t="shared" si="247"/>
        <v>A</v>
      </c>
      <c r="S1576" s="55" t="b">
        <f t="shared" si="248"/>
        <v>1</v>
      </c>
      <c r="U1576" s="69" t="str">
        <f t="shared" si="249"/>
        <v>3.3.96.36.06 - SERVIÇOS TÉCNICOS</v>
      </c>
    </row>
    <row r="1577" spans="1:21" s="55" customFormat="1" x14ac:dyDescent="0.25">
      <c r="A1577" s="157"/>
      <c r="B1577" s="136" t="s">
        <v>213</v>
      </c>
      <c r="C1577" s="94" t="s">
        <v>213</v>
      </c>
      <c r="D1577" s="94" t="s">
        <v>306</v>
      </c>
      <c r="E1577" s="94" t="s">
        <v>250</v>
      </c>
      <c r="F1577" s="94" t="s">
        <v>221</v>
      </c>
      <c r="G1577" s="350" t="str">
        <f t="shared" si="243"/>
        <v>3.3.96.36.07</v>
      </c>
      <c r="H1577" s="96" t="s">
        <v>399</v>
      </c>
      <c r="I1577" s="216" t="str">
        <f t="shared" si="251"/>
        <v>A</v>
      </c>
      <c r="J1577" s="273">
        <f t="shared" si="250"/>
        <v>5</v>
      </c>
      <c r="K1577" s="474" t="s">
        <v>61</v>
      </c>
      <c r="M1577" s="69" t="str">
        <f t="shared" si="244"/>
        <v>3.3.96.36.07</v>
      </c>
      <c r="N1577" s="69" t="str">
        <f t="shared" si="245"/>
        <v>33963607</v>
      </c>
      <c r="O1577" s="69" t="b">
        <f t="shared" si="246"/>
        <v>1</v>
      </c>
      <c r="P1577" s="186" t="str">
        <f t="shared" si="242"/>
        <v>33963607</v>
      </c>
      <c r="R1577" s="407" t="str">
        <f t="shared" si="247"/>
        <v>A</v>
      </c>
      <c r="S1577" s="55" t="b">
        <f t="shared" si="248"/>
        <v>1</v>
      </c>
      <c r="U1577" s="69" t="str">
        <f t="shared" si="249"/>
        <v>3.3.96.36.07 - ESTAGIÁRIOS</v>
      </c>
    </row>
    <row r="1578" spans="1:21" s="55" customFormat="1" x14ac:dyDescent="0.25">
      <c r="A1578" s="157"/>
      <c r="B1578" s="136" t="s">
        <v>213</v>
      </c>
      <c r="C1578" s="94" t="s">
        <v>213</v>
      </c>
      <c r="D1578" s="94" t="s">
        <v>306</v>
      </c>
      <c r="E1578" s="94" t="s">
        <v>250</v>
      </c>
      <c r="F1578" s="94" t="s">
        <v>222</v>
      </c>
      <c r="G1578" s="350" t="str">
        <f t="shared" si="243"/>
        <v>3.3.96.36.08</v>
      </c>
      <c r="H1578" s="95" t="s">
        <v>161</v>
      </c>
      <c r="I1578" s="207" t="str">
        <f t="shared" si="251"/>
        <v>A</v>
      </c>
      <c r="J1578" s="273">
        <f t="shared" si="250"/>
        <v>5</v>
      </c>
      <c r="K1578" s="474" t="s">
        <v>61</v>
      </c>
      <c r="M1578" s="69" t="str">
        <f t="shared" si="244"/>
        <v>3.3.96.36.08</v>
      </c>
      <c r="N1578" s="69" t="str">
        <f t="shared" si="245"/>
        <v>33963608</v>
      </c>
      <c r="O1578" s="69" t="b">
        <f t="shared" si="246"/>
        <v>1</v>
      </c>
      <c r="P1578" s="186" t="str">
        <f t="shared" si="242"/>
        <v>33963608</v>
      </c>
      <c r="R1578" s="407" t="str">
        <f t="shared" si="247"/>
        <v>A</v>
      </c>
      <c r="S1578" s="55" t="b">
        <f t="shared" si="248"/>
        <v>1</v>
      </c>
      <c r="U1578" s="69" t="str">
        <f t="shared" si="249"/>
        <v>3.3.96.36.08 - RESIDÊNCIA MÉDICA</v>
      </c>
    </row>
    <row r="1579" spans="1:21" s="55" customFormat="1" x14ac:dyDescent="0.25">
      <c r="A1579" s="157"/>
      <c r="B1579" s="136" t="s">
        <v>213</v>
      </c>
      <c r="C1579" s="94" t="s">
        <v>213</v>
      </c>
      <c r="D1579" s="94" t="s">
        <v>306</v>
      </c>
      <c r="E1579" s="94" t="s">
        <v>250</v>
      </c>
      <c r="F1579" s="94" t="s">
        <v>252</v>
      </c>
      <c r="G1579" s="350" t="str">
        <f t="shared" si="243"/>
        <v>3.3.96.36.09</v>
      </c>
      <c r="H1579" s="95" t="s">
        <v>400</v>
      </c>
      <c r="I1579" s="207" t="str">
        <f t="shared" si="251"/>
        <v>A</v>
      </c>
      <c r="J1579" s="273">
        <f t="shared" si="250"/>
        <v>5</v>
      </c>
      <c r="K1579" s="474" t="s">
        <v>61</v>
      </c>
      <c r="M1579" s="69" t="str">
        <f t="shared" si="244"/>
        <v>3.3.96.36.09</v>
      </c>
      <c r="N1579" s="69" t="str">
        <f t="shared" si="245"/>
        <v>33963609</v>
      </c>
      <c r="O1579" s="69" t="b">
        <f t="shared" si="246"/>
        <v>1</v>
      </c>
      <c r="P1579" s="186" t="str">
        <f t="shared" si="242"/>
        <v>33963609</v>
      </c>
      <c r="R1579" s="407" t="str">
        <f t="shared" si="247"/>
        <v>A</v>
      </c>
      <c r="S1579" s="55" t="b">
        <f t="shared" si="248"/>
        <v>1</v>
      </c>
      <c r="U1579" s="69" t="str">
        <f t="shared" si="249"/>
        <v>3.3.96.36.09 - SALÁRIOS DE INTERNOS EM PENITENCIÁRIAS</v>
      </c>
    </row>
    <row r="1580" spans="1:21" s="55" customFormat="1" x14ac:dyDescent="0.25">
      <c r="A1580" s="157"/>
      <c r="B1580" s="136" t="s">
        <v>213</v>
      </c>
      <c r="C1580" s="94" t="s">
        <v>213</v>
      </c>
      <c r="D1580" s="94" t="s">
        <v>306</v>
      </c>
      <c r="E1580" s="94" t="s">
        <v>250</v>
      </c>
      <c r="F1580" s="94" t="s">
        <v>261</v>
      </c>
      <c r="G1580" s="350" t="str">
        <f t="shared" si="243"/>
        <v>3.3.96.36.10</v>
      </c>
      <c r="H1580" s="95" t="s">
        <v>401</v>
      </c>
      <c r="I1580" s="207" t="str">
        <f t="shared" si="251"/>
        <v>A</v>
      </c>
      <c r="J1580" s="273">
        <f t="shared" si="250"/>
        <v>5</v>
      </c>
      <c r="K1580" s="474" t="s">
        <v>61</v>
      </c>
      <c r="M1580" s="69" t="str">
        <f t="shared" si="244"/>
        <v>3.3.96.36.10</v>
      </c>
      <c r="N1580" s="69" t="str">
        <f t="shared" si="245"/>
        <v>33963610</v>
      </c>
      <c r="O1580" s="69" t="b">
        <f t="shared" si="246"/>
        <v>1</v>
      </c>
      <c r="P1580" s="186" t="str">
        <f t="shared" si="242"/>
        <v>33963610</v>
      </c>
      <c r="R1580" s="407" t="str">
        <f t="shared" si="247"/>
        <v>A</v>
      </c>
      <c r="S1580" s="55" t="b">
        <f t="shared" si="248"/>
        <v>1</v>
      </c>
      <c r="U1580" s="69" t="str">
        <f t="shared" si="249"/>
        <v>3.3.96.36.10 - BOLSA DE INICIAÇÃO AO TRABALHO</v>
      </c>
    </row>
    <row r="1581" spans="1:21" s="55" customFormat="1" x14ac:dyDescent="0.25">
      <c r="A1581" s="157"/>
      <c r="B1581" s="136" t="s">
        <v>213</v>
      </c>
      <c r="C1581" s="94" t="s">
        <v>213</v>
      </c>
      <c r="D1581" s="94" t="s">
        <v>306</v>
      </c>
      <c r="E1581" s="94" t="s">
        <v>250</v>
      </c>
      <c r="F1581" s="94" t="s">
        <v>253</v>
      </c>
      <c r="G1581" s="350" t="str">
        <f t="shared" si="243"/>
        <v>3.3.96.36.11</v>
      </c>
      <c r="H1581" s="95" t="s">
        <v>402</v>
      </c>
      <c r="I1581" s="207" t="str">
        <f t="shared" si="251"/>
        <v>A</v>
      </c>
      <c r="J1581" s="273">
        <f t="shared" si="250"/>
        <v>5</v>
      </c>
      <c r="K1581" s="474" t="s">
        <v>61</v>
      </c>
      <c r="M1581" s="69" t="str">
        <f t="shared" si="244"/>
        <v>3.3.96.36.11</v>
      </c>
      <c r="N1581" s="69" t="str">
        <f t="shared" si="245"/>
        <v>33963611</v>
      </c>
      <c r="O1581" s="69" t="b">
        <f t="shared" si="246"/>
        <v>1</v>
      </c>
      <c r="P1581" s="186" t="str">
        <f t="shared" si="242"/>
        <v>33963611</v>
      </c>
      <c r="R1581" s="407" t="str">
        <f t="shared" si="247"/>
        <v>A</v>
      </c>
      <c r="S1581" s="55" t="b">
        <f t="shared" si="248"/>
        <v>1</v>
      </c>
      <c r="U1581" s="69" t="str">
        <f t="shared" si="249"/>
        <v>3.3.96.36.11 - PRÓ-LABORE A CONSULTORES EVENTUAIS</v>
      </c>
    </row>
    <row r="1582" spans="1:21" s="55" customFormat="1" x14ac:dyDescent="0.25">
      <c r="A1582" s="157"/>
      <c r="B1582" s="136" t="s">
        <v>213</v>
      </c>
      <c r="C1582" s="94" t="s">
        <v>213</v>
      </c>
      <c r="D1582" s="94" t="s">
        <v>306</v>
      </c>
      <c r="E1582" s="94" t="s">
        <v>250</v>
      </c>
      <c r="F1582" s="94" t="s">
        <v>223</v>
      </c>
      <c r="G1582" s="350" t="str">
        <f t="shared" si="243"/>
        <v>3.3.96.36.12</v>
      </c>
      <c r="H1582" s="95" t="s">
        <v>403</v>
      </c>
      <c r="I1582" s="207" t="str">
        <f t="shared" si="251"/>
        <v>A</v>
      </c>
      <c r="J1582" s="273">
        <f t="shared" si="250"/>
        <v>5</v>
      </c>
      <c r="K1582" s="474" t="s">
        <v>61</v>
      </c>
      <c r="M1582" s="69" t="str">
        <f t="shared" si="244"/>
        <v>3.3.96.36.12</v>
      </c>
      <c r="N1582" s="69" t="str">
        <f t="shared" si="245"/>
        <v>33963612</v>
      </c>
      <c r="O1582" s="69" t="b">
        <f t="shared" si="246"/>
        <v>1</v>
      </c>
      <c r="P1582" s="186" t="str">
        <f t="shared" si="242"/>
        <v>33963612</v>
      </c>
      <c r="R1582" s="407" t="str">
        <f t="shared" si="247"/>
        <v>A</v>
      </c>
      <c r="S1582" s="55" t="b">
        <f t="shared" si="248"/>
        <v>1</v>
      </c>
      <c r="U1582" s="69" t="str">
        <f t="shared" si="249"/>
        <v>3.3.96.36.12 - CAPATAZIA, ESTIVA E PESAGEM</v>
      </c>
    </row>
    <row r="1583" spans="1:21" s="55" customFormat="1" x14ac:dyDescent="0.25">
      <c r="A1583" s="157"/>
      <c r="B1583" s="136" t="s">
        <v>213</v>
      </c>
      <c r="C1583" s="94" t="s">
        <v>213</v>
      </c>
      <c r="D1583" s="94" t="s">
        <v>306</v>
      </c>
      <c r="E1583" s="94" t="s">
        <v>250</v>
      </c>
      <c r="F1583" s="94" t="s">
        <v>224</v>
      </c>
      <c r="G1583" s="350" t="str">
        <f t="shared" si="243"/>
        <v>3.3.96.36.13</v>
      </c>
      <c r="H1583" s="95" t="s">
        <v>404</v>
      </c>
      <c r="I1583" s="207" t="str">
        <f t="shared" si="251"/>
        <v>A</v>
      </c>
      <c r="J1583" s="273">
        <f t="shared" si="250"/>
        <v>5</v>
      </c>
      <c r="K1583" s="474" t="s">
        <v>61</v>
      </c>
      <c r="M1583" s="69" t="str">
        <f t="shared" si="244"/>
        <v>3.3.96.36.13</v>
      </c>
      <c r="N1583" s="69" t="str">
        <f t="shared" si="245"/>
        <v>33963613</v>
      </c>
      <c r="O1583" s="69" t="b">
        <f t="shared" si="246"/>
        <v>1</v>
      </c>
      <c r="P1583" s="186" t="str">
        <f t="shared" si="242"/>
        <v>33963613</v>
      </c>
      <c r="R1583" s="407" t="str">
        <f t="shared" si="247"/>
        <v>A</v>
      </c>
      <c r="S1583" s="55" t="b">
        <f t="shared" si="248"/>
        <v>1</v>
      </c>
      <c r="U1583" s="69" t="str">
        <f t="shared" si="249"/>
        <v>3.3.96.36.13 - CONFERÊNCIAS E EXPOSIÇÕES</v>
      </c>
    </row>
    <row r="1584" spans="1:21" s="55" customFormat="1" x14ac:dyDescent="0.25">
      <c r="A1584" s="157"/>
      <c r="B1584" s="136" t="s">
        <v>213</v>
      </c>
      <c r="C1584" s="94" t="s">
        <v>213</v>
      </c>
      <c r="D1584" s="94" t="s">
        <v>306</v>
      </c>
      <c r="E1584" s="94" t="s">
        <v>250</v>
      </c>
      <c r="F1584" s="94" t="s">
        <v>254</v>
      </c>
      <c r="G1584" s="350" t="str">
        <f t="shared" si="243"/>
        <v>3.3.96.36.14</v>
      </c>
      <c r="H1584" s="95" t="s">
        <v>405</v>
      </c>
      <c r="I1584" s="207" t="str">
        <f t="shared" si="251"/>
        <v>A</v>
      </c>
      <c r="J1584" s="273">
        <f t="shared" si="250"/>
        <v>5</v>
      </c>
      <c r="K1584" s="474" t="s">
        <v>61</v>
      </c>
      <c r="M1584" s="69" t="str">
        <f t="shared" si="244"/>
        <v>3.3.96.36.14</v>
      </c>
      <c r="N1584" s="69" t="str">
        <f t="shared" si="245"/>
        <v>33963614</v>
      </c>
      <c r="O1584" s="69" t="b">
        <f t="shared" si="246"/>
        <v>1</v>
      </c>
      <c r="P1584" s="186" t="str">
        <f t="shared" ref="P1584:P1647" si="252">TRIM(SUBSTITUTE(TEXT(G1584,"00000000"),".",""))</f>
        <v>33963614</v>
      </c>
      <c r="R1584" s="407" t="str">
        <f t="shared" si="247"/>
        <v>A</v>
      </c>
      <c r="S1584" s="55" t="b">
        <f t="shared" si="248"/>
        <v>1</v>
      </c>
      <c r="U1584" s="69" t="str">
        <f t="shared" si="249"/>
        <v>3.3.96.36.14 - ARMAZENAGEM</v>
      </c>
    </row>
    <row r="1585" spans="1:21" s="55" customFormat="1" x14ac:dyDescent="0.25">
      <c r="A1585" s="157"/>
      <c r="B1585" s="136" t="s">
        <v>213</v>
      </c>
      <c r="C1585" s="94" t="s">
        <v>213</v>
      </c>
      <c r="D1585" s="94" t="s">
        <v>306</v>
      </c>
      <c r="E1585" s="94" t="s">
        <v>250</v>
      </c>
      <c r="F1585" s="94" t="s">
        <v>225</v>
      </c>
      <c r="G1585" s="350" t="str">
        <f t="shared" si="243"/>
        <v>3.3.96.36.15</v>
      </c>
      <c r="H1585" s="95" t="s">
        <v>406</v>
      </c>
      <c r="I1585" s="207" t="str">
        <f t="shared" si="251"/>
        <v>A</v>
      </c>
      <c r="J1585" s="273">
        <f t="shared" si="250"/>
        <v>5</v>
      </c>
      <c r="K1585" s="474" t="s">
        <v>61</v>
      </c>
      <c r="M1585" s="69" t="str">
        <f t="shared" si="244"/>
        <v>3.3.96.36.15</v>
      </c>
      <c r="N1585" s="69" t="str">
        <f t="shared" si="245"/>
        <v>33963615</v>
      </c>
      <c r="O1585" s="69" t="b">
        <f t="shared" si="246"/>
        <v>1</v>
      </c>
      <c r="P1585" s="186" t="str">
        <f t="shared" si="252"/>
        <v>33963615</v>
      </c>
      <c r="R1585" s="407" t="str">
        <f t="shared" si="247"/>
        <v>A</v>
      </c>
      <c r="S1585" s="55" t="b">
        <f t="shared" si="248"/>
        <v>1</v>
      </c>
      <c r="U1585" s="69" t="str">
        <f t="shared" si="249"/>
        <v>3.3.96.36.15 - LOCAÇÃO DE IMÓVEIS</v>
      </c>
    </row>
    <row r="1586" spans="1:21" s="55" customFormat="1" x14ac:dyDescent="0.25">
      <c r="A1586" s="157"/>
      <c r="B1586" s="136" t="s">
        <v>213</v>
      </c>
      <c r="C1586" s="94" t="s">
        <v>213</v>
      </c>
      <c r="D1586" s="94" t="s">
        <v>306</v>
      </c>
      <c r="E1586" s="94" t="s">
        <v>250</v>
      </c>
      <c r="F1586" s="94" t="s">
        <v>255</v>
      </c>
      <c r="G1586" s="350" t="str">
        <f t="shared" si="243"/>
        <v>3.3.96.36.16</v>
      </c>
      <c r="H1586" s="95" t="s">
        <v>407</v>
      </c>
      <c r="I1586" s="207" t="str">
        <f t="shared" si="251"/>
        <v>A</v>
      </c>
      <c r="J1586" s="273">
        <f t="shared" si="250"/>
        <v>5</v>
      </c>
      <c r="K1586" s="474" t="s">
        <v>61</v>
      </c>
      <c r="M1586" s="69" t="str">
        <f t="shared" si="244"/>
        <v>3.3.96.36.16</v>
      </c>
      <c r="N1586" s="69" t="str">
        <f t="shared" si="245"/>
        <v>33963616</v>
      </c>
      <c r="O1586" s="69" t="b">
        <f t="shared" si="246"/>
        <v>1</v>
      </c>
      <c r="P1586" s="186" t="str">
        <f t="shared" si="252"/>
        <v>33963616</v>
      </c>
      <c r="R1586" s="407" t="str">
        <f t="shared" si="247"/>
        <v>A</v>
      </c>
      <c r="S1586" s="55" t="b">
        <f t="shared" si="248"/>
        <v>1</v>
      </c>
      <c r="U1586" s="69" t="str">
        <f t="shared" si="249"/>
        <v>3.3.96.36.16 - LOCAÇÃO DE BENS MÓVEIS E INTANGÍVEIS</v>
      </c>
    </row>
    <row r="1587" spans="1:21" s="55" customFormat="1" x14ac:dyDescent="0.25">
      <c r="A1587" s="157"/>
      <c r="B1587" s="136" t="s">
        <v>213</v>
      </c>
      <c r="C1587" s="94" t="s">
        <v>213</v>
      </c>
      <c r="D1587" s="94" t="s">
        <v>306</v>
      </c>
      <c r="E1587" s="94" t="s">
        <v>250</v>
      </c>
      <c r="F1587" s="94" t="s">
        <v>226</v>
      </c>
      <c r="G1587" s="350" t="str">
        <f t="shared" si="243"/>
        <v>3.3.96.36.18</v>
      </c>
      <c r="H1587" s="95" t="s">
        <v>408</v>
      </c>
      <c r="I1587" s="207" t="str">
        <f t="shared" si="251"/>
        <v>A</v>
      </c>
      <c r="J1587" s="273">
        <f t="shared" si="250"/>
        <v>5</v>
      </c>
      <c r="K1587" s="474" t="s">
        <v>61</v>
      </c>
      <c r="M1587" s="69" t="str">
        <f t="shared" si="244"/>
        <v>3.3.96.36.18</v>
      </c>
      <c r="N1587" s="69" t="str">
        <f t="shared" si="245"/>
        <v>33963618</v>
      </c>
      <c r="O1587" s="69" t="b">
        <f t="shared" si="246"/>
        <v>1</v>
      </c>
      <c r="P1587" s="186" t="str">
        <f t="shared" si="252"/>
        <v>33963618</v>
      </c>
      <c r="R1587" s="407" t="str">
        <f t="shared" si="247"/>
        <v>A</v>
      </c>
      <c r="S1587" s="55" t="b">
        <f t="shared" si="248"/>
        <v>1</v>
      </c>
      <c r="U1587" s="69" t="str">
        <f t="shared" si="249"/>
        <v>3.3.96.36.18 - MANUTENÇÃO E CONSERVAÇÃO DE EQUIPAMENTOS</v>
      </c>
    </row>
    <row r="1588" spans="1:21" s="55" customFormat="1" x14ac:dyDescent="0.25">
      <c r="A1588" s="157"/>
      <c r="B1588" s="136" t="s">
        <v>213</v>
      </c>
      <c r="C1588" s="94" t="s">
        <v>213</v>
      </c>
      <c r="D1588" s="94" t="s">
        <v>306</v>
      </c>
      <c r="E1588" s="94" t="s">
        <v>250</v>
      </c>
      <c r="F1588" s="94" t="s">
        <v>256</v>
      </c>
      <c r="G1588" s="350" t="str">
        <f t="shared" si="243"/>
        <v>3.3.96.36.20</v>
      </c>
      <c r="H1588" s="95" t="s">
        <v>409</v>
      </c>
      <c r="I1588" s="207" t="str">
        <f t="shared" si="251"/>
        <v>A</v>
      </c>
      <c r="J1588" s="273">
        <f t="shared" si="250"/>
        <v>5</v>
      </c>
      <c r="K1588" s="474" t="s">
        <v>61</v>
      </c>
      <c r="M1588" s="69" t="str">
        <f t="shared" si="244"/>
        <v>3.3.96.36.20</v>
      </c>
      <c r="N1588" s="69" t="str">
        <f t="shared" si="245"/>
        <v>33963620</v>
      </c>
      <c r="O1588" s="69" t="b">
        <f t="shared" si="246"/>
        <v>1</v>
      </c>
      <c r="P1588" s="186" t="str">
        <f t="shared" si="252"/>
        <v>33963620</v>
      </c>
      <c r="R1588" s="407" t="str">
        <f t="shared" si="247"/>
        <v>A</v>
      </c>
      <c r="S1588" s="55" t="b">
        <f t="shared" si="248"/>
        <v>1</v>
      </c>
      <c r="U1588" s="69" t="str">
        <f t="shared" si="249"/>
        <v>3.3.96.36.20 - MANUTENÇÃO E CONSERVAÇÃO DE VEÍCULOS</v>
      </c>
    </row>
    <row r="1589" spans="1:21" s="55" customFormat="1" x14ac:dyDescent="0.25">
      <c r="A1589" s="157"/>
      <c r="B1589" s="136" t="s">
        <v>213</v>
      </c>
      <c r="C1589" s="94" t="s">
        <v>213</v>
      </c>
      <c r="D1589" s="94" t="s">
        <v>306</v>
      </c>
      <c r="E1589" s="94" t="s">
        <v>250</v>
      </c>
      <c r="F1589" s="94" t="s">
        <v>257</v>
      </c>
      <c r="G1589" s="350" t="str">
        <f t="shared" si="243"/>
        <v>3.3.96.36.21</v>
      </c>
      <c r="H1589" s="95" t="s">
        <v>410</v>
      </c>
      <c r="I1589" s="207" t="str">
        <f t="shared" si="251"/>
        <v>A</v>
      </c>
      <c r="J1589" s="273">
        <f t="shared" si="250"/>
        <v>5</v>
      </c>
      <c r="K1589" s="474" t="s">
        <v>61</v>
      </c>
      <c r="M1589" s="69" t="str">
        <f t="shared" si="244"/>
        <v>3.3.96.36.21</v>
      </c>
      <c r="N1589" s="69" t="str">
        <f t="shared" si="245"/>
        <v>33963621</v>
      </c>
      <c r="O1589" s="69" t="b">
        <f t="shared" si="246"/>
        <v>1</v>
      </c>
      <c r="P1589" s="186" t="str">
        <f t="shared" si="252"/>
        <v>33963621</v>
      </c>
      <c r="R1589" s="407" t="str">
        <f t="shared" si="247"/>
        <v>A</v>
      </c>
      <c r="S1589" s="55" t="b">
        <f t="shared" si="248"/>
        <v>1</v>
      </c>
      <c r="U1589" s="69" t="str">
        <f t="shared" si="249"/>
        <v>3.3.96.36.21 - MANUTENÇÃO E CONSERVAÇÃO DE BENS MÓVEIS DE OUTRAS NATUREZAS</v>
      </c>
    </row>
    <row r="1590" spans="1:21" s="55" customFormat="1" x14ac:dyDescent="0.25">
      <c r="A1590" s="157"/>
      <c r="B1590" s="136" t="s">
        <v>213</v>
      </c>
      <c r="C1590" s="94" t="s">
        <v>213</v>
      </c>
      <c r="D1590" s="94" t="s">
        <v>306</v>
      </c>
      <c r="E1590" s="94" t="s">
        <v>250</v>
      </c>
      <c r="F1590" s="94" t="s">
        <v>258</v>
      </c>
      <c r="G1590" s="350" t="str">
        <f t="shared" si="243"/>
        <v>3.3.96.36.22</v>
      </c>
      <c r="H1590" s="95" t="s">
        <v>411</v>
      </c>
      <c r="I1590" s="207" t="str">
        <f t="shared" si="251"/>
        <v>A</v>
      </c>
      <c r="J1590" s="273">
        <f t="shared" si="250"/>
        <v>5</v>
      </c>
      <c r="K1590" s="474" t="s">
        <v>61</v>
      </c>
      <c r="M1590" s="69" t="str">
        <f t="shared" si="244"/>
        <v>3.3.96.36.22</v>
      </c>
      <c r="N1590" s="69" t="str">
        <f t="shared" si="245"/>
        <v>33963622</v>
      </c>
      <c r="O1590" s="69" t="b">
        <f t="shared" si="246"/>
        <v>1</v>
      </c>
      <c r="P1590" s="186" t="str">
        <f t="shared" si="252"/>
        <v>33963622</v>
      </c>
      <c r="R1590" s="407" t="str">
        <f t="shared" si="247"/>
        <v>A</v>
      </c>
      <c r="S1590" s="55" t="b">
        <f t="shared" si="248"/>
        <v>1</v>
      </c>
      <c r="U1590" s="69" t="str">
        <f t="shared" si="249"/>
        <v>3.3.96.36.22 - MANUTENÇÃO E CONSERVAÇÃO DE BENS IMÓVEIS</v>
      </c>
    </row>
    <row r="1591" spans="1:21" s="55" customFormat="1" x14ac:dyDescent="0.25">
      <c r="A1591" s="157"/>
      <c r="B1591" s="136" t="s">
        <v>213</v>
      </c>
      <c r="C1591" s="94" t="s">
        <v>213</v>
      </c>
      <c r="D1591" s="94" t="s">
        <v>306</v>
      </c>
      <c r="E1591" s="94" t="s">
        <v>250</v>
      </c>
      <c r="F1591" s="94" t="s">
        <v>259</v>
      </c>
      <c r="G1591" s="350" t="str">
        <f t="shared" si="243"/>
        <v>3.3.96.36.23</v>
      </c>
      <c r="H1591" s="95" t="s">
        <v>412</v>
      </c>
      <c r="I1591" s="207" t="str">
        <f t="shared" si="251"/>
        <v>A</v>
      </c>
      <c r="J1591" s="273">
        <f t="shared" si="250"/>
        <v>5</v>
      </c>
      <c r="K1591" s="474" t="s">
        <v>61</v>
      </c>
      <c r="M1591" s="69" t="str">
        <f t="shared" si="244"/>
        <v>3.3.96.36.23</v>
      </c>
      <c r="N1591" s="69" t="str">
        <f t="shared" si="245"/>
        <v>33963623</v>
      </c>
      <c r="O1591" s="69" t="b">
        <f t="shared" si="246"/>
        <v>1</v>
      </c>
      <c r="P1591" s="186" t="str">
        <f t="shared" si="252"/>
        <v>33963623</v>
      </c>
      <c r="R1591" s="407" t="str">
        <f t="shared" si="247"/>
        <v>A</v>
      </c>
      <c r="S1591" s="55" t="b">
        <f t="shared" si="248"/>
        <v>1</v>
      </c>
      <c r="U1591" s="69" t="str">
        <f t="shared" si="249"/>
        <v>3.3.96.36.23 - FORNECIMENTO DE ALIMENTAÇÃO</v>
      </c>
    </row>
    <row r="1592" spans="1:21" s="55" customFormat="1" x14ac:dyDescent="0.25">
      <c r="A1592" s="157"/>
      <c r="B1592" s="136" t="s">
        <v>213</v>
      </c>
      <c r="C1592" s="94" t="s">
        <v>213</v>
      </c>
      <c r="D1592" s="94" t="s">
        <v>306</v>
      </c>
      <c r="E1592" s="94" t="s">
        <v>250</v>
      </c>
      <c r="F1592" s="94" t="s">
        <v>229</v>
      </c>
      <c r="G1592" s="350" t="str">
        <f t="shared" si="243"/>
        <v>3.3.96.36.24</v>
      </c>
      <c r="H1592" s="95" t="s">
        <v>413</v>
      </c>
      <c r="I1592" s="207" t="str">
        <f t="shared" si="251"/>
        <v>A</v>
      </c>
      <c r="J1592" s="273">
        <f t="shared" si="250"/>
        <v>5</v>
      </c>
      <c r="K1592" s="474" t="s">
        <v>61</v>
      </c>
      <c r="M1592" s="69" t="str">
        <f t="shared" si="244"/>
        <v>3.3.96.36.24</v>
      </c>
      <c r="N1592" s="69" t="str">
        <f t="shared" si="245"/>
        <v>33963624</v>
      </c>
      <c r="O1592" s="69" t="b">
        <f t="shared" si="246"/>
        <v>1</v>
      </c>
      <c r="P1592" s="186" t="str">
        <f t="shared" si="252"/>
        <v>33963624</v>
      </c>
      <c r="R1592" s="407" t="str">
        <f t="shared" si="247"/>
        <v>A</v>
      </c>
      <c r="S1592" s="55" t="b">
        <f t="shared" si="248"/>
        <v>1</v>
      </c>
      <c r="U1592" s="69" t="str">
        <f t="shared" si="249"/>
        <v>3.3.96.36.24 - SERVIÇOS DE CARÁTER SECRETO OU RESERVADO</v>
      </c>
    </row>
    <row r="1593" spans="1:21" s="55" customFormat="1" x14ac:dyDescent="0.25">
      <c r="A1593" s="157"/>
      <c r="B1593" s="136" t="s">
        <v>213</v>
      </c>
      <c r="C1593" s="94" t="s">
        <v>213</v>
      </c>
      <c r="D1593" s="94" t="s">
        <v>306</v>
      </c>
      <c r="E1593" s="94" t="s">
        <v>250</v>
      </c>
      <c r="F1593" s="94" t="s">
        <v>238</v>
      </c>
      <c r="G1593" s="350" t="str">
        <f t="shared" si="243"/>
        <v>3.3.96.36.25</v>
      </c>
      <c r="H1593" s="95" t="s">
        <v>414</v>
      </c>
      <c r="I1593" s="207" t="str">
        <f t="shared" si="251"/>
        <v>A</v>
      </c>
      <c r="J1593" s="273">
        <f t="shared" si="250"/>
        <v>5</v>
      </c>
      <c r="K1593" s="474" t="s">
        <v>61</v>
      </c>
      <c r="M1593" s="69" t="str">
        <f t="shared" si="244"/>
        <v>3.3.96.36.25</v>
      </c>
      <c r="N1593" s="69" t="str">
        <f t="shared" si="245"/>
        <v>33963625</v>
      </c>
      <c r="O1593" s="69" t="b">
        <f t="shared" si="246"/>
        <v>1</v>
      </c>
      <c r="P1593" s="186" t="str">
        <f t="shared" si="252"/>
        <v>33963625</v>
      </c>
      <c r="R1593" s="407" t="str">
        <f t="shared" si="247"/>
        <v>A</v>
      </c>
      <c r="S1593" s="55" t="b">
        <f t="shared" si="248"/>
        <v>1</v>
      </c>
      <c r="U1593" s="69" t="str">
        <f t="shared" si="249"/>
        <v>3.3.96.36.25 - SERVIÇOS DE LIMPEZA E CONSERVAÇÃO</v>
      </c>
    </row>
    <row r="1594" spans="1:21" s="55" customFormat="1" x14ac:dyDescent="0.25">
      <c r="A1594" s="157"/>
      <c r="B1594" s="136" t="s">
        <v>213</v>
      </c>
      <c r="C1594" s="94" t="s">
        <v>213</v>
      </c>
      <c r="D1594" s="94" t="s">
        <v>306</v>
      </c>
      <c r="E1594" s="94" t="s">
        <v>250</v>
      </c>
      <c r="F1594" s="94" t="s">
        <v>236</v>
      </c>
      <c r="G1594" s="350" t="str">
        <f t="shared" si="243"/>
        <v>3.3.96.36.26</v>
      </c>
      <c r="H1594" s="95" t="s">
        <v>415</v>
      </c>
      <c r="I1594" s="207" t="str">
        <f t="shared" si="251"/>
        <v>A</v>
      </c>
      <c r="J1594" s="273">
        <f t="shared" si="250"/>
        <v>5</v>
      </c>
      <c r="K1594" s="474" t="s">
        <v>61</v>
      </c>
      <c r="M1594" s="69" t="str">
        <f t="shared" si="244"/>
        <v>3.3.96.36.26</v>
      </c>
      <c r="N1594" s="69" t="str">
        <f t="shared" si="245"/>
        <v>33963626</v>
      </c>
      <c r="O1594" s="69" t="b">
        <f t="shared" si="246"/>
        <v>1</v>
      </c>
      <c r="P1594" s="186" t="str">
        <f t="shared" si="252"/>
        <v>33963626</v>
      </c>
      <c r="R1594" s="407" t="str">
        <f t="shared" si="247"/>
        <v>A</v>
      </c>
      <c r="S1594" s="55" t="b">
        <f t="shared" si="248"/>
        <v>1</v>
      </c>
      <c r="U1594" s="69" t="str">
        <f t="shared" si="249"/>
        <v>3.3.96.36.26 - SERVIÇOS DOMÉSTICOS</v>
      </c>
    </row>
    <row r="1595" spans="1:21" s="55" customFormat="1" x14ac:dyDescent="0.25">
      <c r="A1595" s="157"/>
      <c r="B1595" s="136" t="s">
        <v>213</v>
      </c>
      <c r="C1595" s="94" t="s">
        <v>213</v>
      </c>
      <c r="D1595" s="94" t="s">
        <v>306</v>
      </c>
      <c r="E1595" s="94" t="s">
        <v>250</v>
      </c>
      <c r="F1595" s="94" t="s">
        <v>230</v>
      </c>
      <c r="G1595" s="350" t="str">
        <f t="shared" si="243"/>
        <v>3.3.96.36.27</v>
      </c>
      <c r="H1595" s="95" t="s">
        <v>166</v>
      </c>
      <c r="I1595" s="207" t="str">
        <f t="shared" si="251"/>
        <v>A</v>
      </c>
      <c r="J1595" s="273">
        <f t="shared" si="250"/>
        <v>5</v>
      </c>
      <c r="K1595" s="474" t="s">
        <v>61</v>
      </c>
      <c r="M1595" s="69" t="str">
        <f t="shared" si="244"/>
        <v>3.3.96.36.27</v>
      </c>
      <c r="N1595" s="69" t="str">
        <f t="shared" si="245"/>
        <v>33963627</v>
      </c>
      <c r="O1595" s="69" t="b">
        <f t="shared" si="246"/>
        <v>1</v>
      </c>
      <c r="P1595" s="186" t="str">
        <f t="shared" si="252"/>
        <v>33963627</v>
      </c>
      <c r="R1595" s="407" t="str">
        <f t="shared" si="247"/>
        <v>A</v>
      </c>
      <c r="S1595" s="55" t="b">
        <f t="shared" si="248"/>
        <v>1</v>
      </c>
      <c r="U1595" s="69" t="str">
        <f t="shared" si="249"/>
        <v>3.3.96.36.27 - SERVIÇOS DE COMUNICAÇÃO EM GERAL</v>
      </c>
    </row>
    <row r="1596" spans="1:21" s="55" customFormat="1" x14ac:dyDescent="0.25">
      <c r="A1596" s="157"/>
      <c r="B1596" s="136" t="s">
        <v>213</v>
      </c>
      <c r="C1596" s="94" t="s">
        <v>213</v>
      </c>
      <c r="D1596" s="94" t="s">
        <v>306</v>
      </c>
      <c r="E1596" s="94" t="s">
        <v>250</v>
      </c>
      <c r="F1596" s="94" t="s">
        <v>260</v>
      </c>
      <c r="G1596" s="350" t="str">
        <f t="shared" si="243"/>
        <v>3.3.96.36.28</v>
      </c>
      <c r="H1596" s="95" t="s">
        <v>416</v>
      </c>
      <c r="I1596" s="207" t="str">
        <f t="shared" si="251"/>
        <v>A</v>
      </c>
      <c r="J1596" s="273">
        <f t="shared" si="250"/>
        <v>5</v>
      </c>
      <c r="K1596" s="474" t="s">
        <v>61</v>
      </c>
      <c r="M1596" s="69" t="str">
        <f t="shared" si="244"/>
        <v>3.3.96.36.28</v>
      </c>
      <c r="N1596" s="69" t="str">
        <f t="shared" si="245"/>
        <v>33963628</v>
      </c>
      <c r="O1596" s="69" t="b">
        <f t="shared" si="246"/>
        <v>1</v>
      </c>
      <c r="P1596" s="186" t="str">
        <f t="shared" si="252"/>
        <v>33963628</v>
      </c>
      <c r="R1596" s="407" t="str">
        <f t="shared" si="247"/>
        <v>A</v>
      </c>
      <c r="S1596" s="55" t="b">
        <f t="shared" si="248"/>
        <v>1</v>
      </c>
      <c r="U1596" s="69" t="str">
        <f t="shared" si="249"/>
        <v>3.3.96.36.28 - SERVIÇO DE SELEÇÃO E TREINAMENTO</v>
      </c>
    </row>
    <row r="1597" spans="1:21" s="55" customFormat="1" x14ac:dyDescent="0.25">
      <c r="A1597" s="157"/>
      <c r="B1597" s="136" t="s">
        <v>213</v>
      </c>
      <c r="C1597" s="94" t="s">
        <v>213</v>
      </c>
      <c r="D1597" s="94" t="s">
        <v>306</v>
      </c>
      <c r="E1597" s="94" t="s">
        <v>250</v>
      </c>
      <c r="F1597" s="94" t="s">
        <v>215</v>
      </c>
      <c r="G1597" s="350" t="str">
        <f t="shared" si="243"/>
        <v>3.3.96.36.30</v>
      </c>
      <c r="H1597" s="95" t="s">
        <v>689</v>
      </c>
      <c r="I1597" s="207" t="str">
        <f t="shared" si="251"/>
        <v>A</v>
      </c>
      <c r="J1597" s="273">
        <f t="shared" si="250"/>
        <v>5</v>
      </c>
      <c r="K1597" s="474" t="s">
        <v>61</v>
      </c>
      <c r="M1597" s="69" t="str">
        <f t="shared" si="244"/>
        <v>3.3.96.36.30</v>
      </c>
      <c r="N1597" s="69" t="str">
        <f t="shared" si="245"/>
        <v>33963630</v>
      </c>
      <c r="O1597" s="69" t="b">
        <f t="shared" si="246"/>
        <v>1</v>
      </c>
      <c r="P1597" s="186" t="str">
        <f t="shared" si="252"/>
        <v>33963630</v>
      </c>
      <c r="R1597" s="407" t="str">
        <f t="shared" si="247"/>
        <v>A</v>
      </c>
      <c r="S1597" s="55" t="b">
        <f t="shared" si="248"/>
        <v>1</v>
      </c>
      <c r="U1597" s="69" t="str">
        <f t="shared" si="249"/>
        <v>3.3.96.36.30 - SERVIÇOS MEDICOS E ODONTOLÓGICOS</v>
      </c>
    </row>
    <row r="1598" spans="1:21" s="55" customFormat="1" x14ac:dyDescent="0.25">
      <c r="A1598" s="157"/>
      <c r="B1598" s="136" t="s">
        <v>213</v>
      </c>
      <c r="C1598" s="94" t="s">
        <v>213</v>
      </c>
      <c r="D1598" s="94" t="s">
        <v>306</v>
      </c>
      <c r="E1598" s="94" t="s">
        <v>250</v>
      </c>
      <c r="F1598" s="94" t="s">
        <v>228</v>
      </c>
      <c r="G1598" s="350" t="str">
        <f t="shared" si="243"/>
        <v>3.3.96.36.31</v>
      </c>
      <c r="H1598" s="95" t="s">
        <v>417</v>
      </c>
      <c r="I1598" s="207" t="str">
        <f t="shared" si="251"/>
        <v>A</v>
      </c>
      <c r="J1598" s="273">
        <f t="shared" si="250"/>
        <v>5</v>
      </c>
      <c r="K1598" s="474" t="s">
        <v>61</v>
      </c>
      <c r="M1598" s="69" t="str">
        <f t="shared" si="244"/>
        <v>3.3.96.36.31</v>
      </c>
      <c r="N1598" s="69" t="str">
        <f t="shared" si="245"/>
        <v>33963631</v>
      </c>
      <c r="O1598" s="69" t="b">
        <f t="shared" si="246"/>
        <v>1</v>
      </c>
      <c r="P1598" s="186" t="str">
        <f t="shared" si="252"/>
        <v>33963631</v>
      </c>
      <c r="R1598" s="407" t="str">
        <f t="shared" si="247"/>
        <v>A</v>
      </c>
      <c r="S1598" s="55" t="b">
        <f t="shared" si="248"/>
        <v>1</v>
      </c>
      <c r="U1598" s="69" t="str">
        <f t="shared" si="249"/>
        <v>3.3.96.36.31 - SERVIÇOS DE REABILITAÇÃO PROFISSIONAL</v>
      </c>
    </row>
    <row r="1599" spans="1:21" s="55" customFormat="1" x14ac:dyDescent="0.25">
      <c r="A1599" s="157"/>
      <c r="B1599" s="136" t="s">
        <v>213</v>
      </c>
      <c r="C1599" s="94" t="s">
        <v>213</v>
      </c>
      <c r="D1599" s="94" t="s">
        <v>306</v>
      </c>
      <c r="E1599" s="94" t="s">
        <v>250</v>
      </c>
      <c r="F1599" s="94" t="s">
        <v>233</v>
      </c>
      <c r="G1599" s="350" t="str">
        <f t="shared" si="243"/>
        <v>3.3.96.36.32</v>
      </c>
      <c r="H1599" s="95" t="s">
        <v>690</v>
      </c>
      <c r="I1599" s="207" t="str">
        <f t="shared" si="251"/>
        <v>A</v>
      </c>
      <c r="J1599" s="273">
        <f t="shared" si="250"/>
        <v>5</v>
      </c>
      <c r="K1599" s="474" t="s">
        <v>61</v>
      </c>
      <c r="M1599" s="69" t="str">
        <f t="shared" si="244"/>
        <v>3.3.96.36.32</v>
      </c>
      <c r="N1599" s="69" t="str">
        <f t="shared" si="245"/>
        <v>33963632</v>
      </c>
      <c r="O1599" s="69" t="b">
        <f t="shared" si="246"/>
        <v>1</v>
      </c>
      <c r="P1599" s="186" t="str">
        <f t="shared" si="252"/>
        <v>33963632</v>
      </c>
      <c r="R1599" s="407" t="str">
        <f t="shared" si="247"/>
        <v>A</v>
      </c>
      <c r="S1599" s="55" t="b">
        <f t="shared" si="248"/>
        <v>1</v>
      </c>
      <c r="U1599" s="69" t="str">
        <f t="shared" si="249"/>
        <v>3.3.96.36.32 - SERVIÇOS DE ASSISTENCIA SOCIAL</v>
      </c>
    </row>
    <row r="1600" spans="1:21" s="55" customFormat="1" x14ac:dyDescent="0.25">
      <c r="A1600" s="157"/>
      <c r="B1600" s="136" t="s">
        <v>213</v>
      </c>
      <c r="C1600" s="94" t="s">
        <v>213</v>
      </c>
      <c r="D1600" s="94" t="s">
        <v>306</v>
      </c>
      <c r="E1600" s="94" t="s">
        <v>250</v>
      </c>
      <c r="F1600" s="94" t="s">
        <v>234</v>
      </c>
      <c r="G1600" s="350" t="str">
        <f t="shared" si="243"/>
        <v>3.3.96.36.34</v>
      </c>
      <c r="H1600" s="95" t="s">
        <v>691</v>
      </c>
      <c r="I1600" s="207" t="str">
        <f t="shared" si="251"/>
        <v>A</v>
      </c>
      <c r="J1600" s="273">
        <f t="shared" si="250"/>
        <v>5</v>
      </c>
      <c r="K1600" s="474" t="s">
        <v>61</v>
      </c>
      <c r="M1600" s="69" t="str">
        <f t="shared" si="244"/>
        <v>3.3.96.36.34</v>
      </c>
      <c r="N1600" s="69" t="str">
        <f t="shared" si="245"/>
        <v>33963634</v>
      </c>
      <c r="O1600" s="69" t="b">
        <f t="shared" si="246"/>
        <v>1</v>
      </c>
      <c r="P1600" s="186" t="str">
        <f t="shared" si="252"/>
        <v>33963634</v>
      </c>
      <c r="R1600" s="407" t="str">
        <f t="shared" si="247"/>
        <v>A</v>
      </c>
      <c r="S1600" s="55" t="b">
        <f t="shared" si="248"/>
        <v>1</v>
      </c>
      <c r="U1600" s="69" t="str">
        <f t="shared" si="249"/>
        <v>3.3.96.36.34 - SERVIÇOS DE PERICIAS MEDICAS POR BENEFÍCIOS</v>
      </c>
    </row>
    <row r="1601" spans="1:21" s="55" customFormat="1" x14ac:dyDescent="0.25">
      <c r="A1601" s="157"/>
      <c r="B1601" s="136" t="s">
        <v>213</v>
      </c>
      <c r="C1601" s="94" t="s">
        <v>213</v>
      </c>
      <c r="D1601" s="94" t="s">
        <v>306</v>
      </c>
      <c r="E1601" s="94" t="s">
        <v>250</v>
      </c>
      <c r="F1601" s="94">
        <v>35</v>
      </c>
      <c r="G1601" s="350" t="str">
        <f t="shared" si="243"/>
        <v>3.3.96.36.35</v>
      </c>
      <c r="H1601" s="95" t="s">
        <v>418</v>
      </c>
      <c r="I1601" s="207" t="str">
        <f t="shared" si="251"/>
        <v>A</v>
      </c>
      <c r="J1601" s="273">
        <f t="shared" si="250"/>
        <v>5</v>
      </c>
      <c r="K1601" s="474" t="s">
        <v>61</v>
      </c>
      <c r="M1601" s="69" t="str">
        <f t="shared" si="244"/>
        <v>3.3.96.36.35</v>
      </c>
      <c r="N1601" s="69" t="str">
        <f t="shared" si="245"/>
        <v>33963635</v>
      </c>
      <c r="O1601" s="69" t="b">
        <f t="shared" si="246"/>
        <v>1</v>
      </c>
      <c r="P1601" s="186" t="str">
        <f t="shared" si="252"/>
        <v>33963635</v>
      </c>
      <c r="R1601" s="407" t="str">
        <f t="shared" si="247"/>
        <v>A</v>
      </c>
      <c r="S1601" s="55" t="b">
        <f t="shared" si="248"/>
        <v>1</v>
      </c>
      <c r="U1601" s="69" t="str">
        <f t="shared" si="249"/>
        <v>3.3.96.36.35 - SERVIÇO DE APOIO ADMINISTRATIVO, TÉCNICO E OPERACIONAL</v>
      </c>
    </row>
    <row r="1602" spans="1:21" s="55" customFormat="1" x14ac:dyDescent="0.25">
      <c r="A1602" s="157"/>
      <c r="B1602" s="136" t="s">
        <v>213</v>
      </c>
      <c r="C1602" s="94" t="s">
        <v>213</v>
      </c>
      <c r="D1602" s="94" t="s">
        <v>306</v>
      </c>
      <c r="E1602" s="94" t="s">
        <v>250</v>
      </c>
      <c r="F1602" s="94">
        <v>36</v>
      </c>
      <c r="G1602" s="350" t="str">
        <f t="shared" si="243"/>
        <v>3.3.96.36.36</v>
      </c>
      <c r="H1602" s="95" t="s">
        <v>419</v>
      </c>
      <c r="I1602" s="207" t="str">
        <f t="shared" si="251"/>
        <v>A</v>
      </c>
      <c r="J1602" s="273">
        <f t="shared" si="250"/>
        <v>5</v>
      </c>
      <c r="K1602" s="474" t="s">
        <v>61</v>
      </c>
      <c r="M1602" s="69" t="str">
        <f t="shared" si="244"/>
        <v>3.3.96.36.36</v>
      </c>
      <c r="N1602" s="69" t="str">
        <f t="shared" si="245"/>
        <v>33963636</v>
      </c>
      <c r="O1602" s="69" t="b">
        <f t="shared" si="246"/>
        <v>1</v>
      </c>
      <c r="P1602" s="186" t="str">
        <f t="shared" si="252"/>
        <v>33963636</v>
      </c>
      <c r="R1602" s="407" t="str">
        <f t="shared" si="247"/>
        <v>A</v>
      </c>
      <c r="S1602" s="55" t="b">
        <f t="shared" si="248"/>
        <v>1</v>
      </c>
      <c r="U1602" s="69" t="str">
        <f t="shared" si="249"/>
        <v>3.3.96.36.36 - SERVIÇO DE CONSERVAÇÃO E REBENEFICIAMENTO DE MERCADORIAS</v>
      </c>
    </row>
    <row r="1603" spans="1:21" s="55" customFormat="1" x14ac:dyDescent="0.25">
      <c r="A1603" s="157"/>
      <c r="B1603" s="136" t="s">
        <v>213</v>
      </c>
      <c r="C1603" s="94" t="s">
        <v>213</v>
      </c>
      <c r="D1603" s="94" t="s">
        <v>306</v>
      </c>
      <c r="E1603" s="94" t="s">
        <v>250</v>
      </c>
      <c r="F1603" s="94">
        <v>37</v>
      </c>
      <c r="G1603" s="350" t="str">
        <f t="shared" si="243"/>
        <v>3.3.96.36.37</v>
      </c>
      <c r="H1603" s="95" t="s">
        <v>420</v>
      </c>
      <c r="I1603" s="207" t="str">
        <f t="shared" si="251"/>
        <v>A</v>
      </c>
      <c r="J1603" s="273">
        <f t="shared" si="250"/>
        <v>5</v>
      </c>
      <c r="K1603" s="474" t="s">
        <v>61</v>
      </c>
      <c r="M1603" s="69" t="str">
        <f t="shared" si="244"/>
        <v>3.3.96.36.37</v>
      </c>
      <c r="N1603" s="69" t="str">
        <f t="shared" si="245"/>
        <v>33963637</v>
      </c>
      <c r="O1603" s="69" t="b">
        <f t="shared" si="246"/>
        <v>1</v>
      </c>
      <c r="P1603" s="186" t="str">
        <f t="shared" si="252"/>
        <v>33963637</v>
      </c>
      <c r="R1603" s="407" t="str">
        <f t="shared" si="247"/>
        <v>A</v>
      </c>
      <c r="S1603" s="55" t="b">
        <f t="shared" si="248"/>
        <v>1</v>
      </c>
      <c r="U1603" s="69" t="str">
        <f t="shared" si="249"/>
        <v>3.3.96.36.37 - CONFECÇÃO DE MATERIAL DE ACONDICIONAMENTO E EMBALAGEM</v>
      </c>
    </row>
    <row r="1604" spans="1:21" s="55" customFormat="1" x14ac:dyDescent="0.25">
      <c r="A1604" s="157"/>
      <c r="B1604" s="136" t="s">
        <v>213</v>
      </c>
      <c r="C1604" s="94" t="s">
        <v>213</v>
      </c>
      <c r="D1604" s="94" t="s">
        <v>306</v>
      </c>
      <c r="E1604" s="94" t="s">
        <v>250</v>
      </c>
      <c r="F1604" s="94">
        <v>38</v>
      </c>
      <c r="G1604" s="350" t="str">
        <f t="shared" si="243"/>
        <v>3.3.96.36.38</v>
      </c>
      <c r="H1604" s="95" t="s">
        <v>421</v>
      </c>
      <c r="I1604" s="207" t="str">
        <f t="shared" si="251"/>
        <v>A</v>
      </c>
      <c r="J1604" s="273">
        <f t="shared" si="250"/>
        <v>5</v>
      </c>
      <c r="K1604" s="474" t="s">
        <v>61</v>
      </c>
      <c r="M1604" s="69" t="str">
        <f t="shared" si="244"/>
        <v>3.3.96.36.38</v>
      </c>
      <c r="N1604" s="69" t="str">
        <f t="shared" si="245"/>
        <v>33963638</v>
      </c>
      <c r="O1604" s="69" t="b">
        <f t="shared" si="246"/>
        <v>1</v>
      </c>
      <c r="P1604" s="186" t="str">
        <f t="shared" si="252"/>
        <v>33963638</v>
      </c>
      <c r="R1604" s="407" t="str">
        <f t="shared" si="247"/>
        <v>A</v>
      </c>
      <c r="S1604" s="55" t="b">
        <f t="shared" si="248"/>
        <v>1</v>
      </c>
      <c r="U1604" s="69" t="str">
        <f t="shared" si="249"/>
        <v>3.3.96.36.38 - CONFECÇÃO DE UNIFORMES, BANDEIRAS E FLÂMULAS</v>
      </c>
    </row>
    <row r="1605" spans="1:21" s="55" customFormat="1" x14ac:dyDescent="0.25">
      <c r="A1605" s="157"/>
      <c r="B1605" s="136" t="s">
        <v>213</v>
      </c>
      <c r="C1605" s="94" t="s">
        <v>213</v>
      </c>
      <c r="D1605" s="94" t="s">
        <v>306</v>
      </c>
      <c r="E1605" s="94" t="s">
        <v>250</v>
      </c>
      <c r="F1605" s="94">
        <v>39</v>
      </c>
      <c r="G1605" s="350" t="str">
        <f t="shared" si="243"/>
        <v>3.3.96.36.39</v>
      </c>
      <c r="H1605" s="95" t="s">
        <v>422</v>
      </c>
      <c r="I1605" s="207" t="str">
        <f t="shared" si="251"/>
        <v>A</v>
      </c>
      <c r="J1605" s="273">
        <f t="shared" si="250"/>
        <v>5</v>
      </c>
      <c r="K1605" s="474" t="s">
        <v>61</v>
      </c>
      <c r="M1605" s="69" t="str">
        <f t="shared" si="244"/>
        <v>3.3.96.36.39</v>
      </c>
      <c r="N1605" s="69" t="str">
        <f t="shared" si="245"/>
        <v>33963639</v>
      </c>
      <c r="O1605" s="69" t="b">
        <f t="shared" si="246"/>
        <v>1</v>
      </c>
      <c r="P1605" s="186" t="str">
        <f t="shared" si="252"/>
        <v>33963639</v>
      </c>
      <c r="R1605" s="407" t="str">
        <f t="shared" si="247"/>
        <v>A</v>
      </c>
      <c r="S1605" s="55" t="b">
        <f t="shared" si="248"/>
        <v>1</v>
      </c>
      <c r="U1605" s="69" t="str">
        <f t="shared" si="249"/>
        <v>3.3.96.36.39 - FRETES E TRANSPORTES DE ENCOMENDAS</v>
      </c>
    </row>
    <row r="1606" spans="1:21" s="55" customFormat="1" x14ac:dyDescent="0.25">
      <c r="A1606" s="157"/>
      <c r="B1606" s="136" t="s">
        <v>213</v>
      </c>
      <c r="C1606" s="94" t="s">
        <v>213</v>
      </c>
      <c r="D1606" s="94" t="s">
        <v>306</v>
      </c>
      <c r="E1606" s="94" t="s">
        <v>250</v>
      </c>
      <c r="F1606" s="94">
        <v>40</v>
      </c>
      <c r="G1606" s="350" t="str">
        <f t="shared" si="243"/>
        <v>3.3.96.36.40</v>
      </c>
      <c r="H1606" s="95" t="s">
        <v>423</v>
      </c>
      <c r="I1606" s="207" t="str">
        <f t="shared" si="251"/>
        <v>A</v>
      </c>
      <c r="J1606" s="273">
        <f t="shared" si="250"/>
        <v>5</v>
      </c>
      <c r="K1606" s="474" t="s">
        <v>61</v>
      </c>
      <c r="M1606" s="69" t="str">
        <f t="shared" si="244"/>
        <v>3.3.96.36.40</v>
      </c>
      <c r="N1606" s="69" t="str">
        <f t="shared" si="245"/>
        <v>33963640</v>
      </c>
      <c r="O1606" s="69" t="b">
        <f t="shared" si="246"/>
        <v>1</v>
      </c>
      <c r="P1606" s="186" t="str">
        <f t="shared" si="252"/>
        <v>33963640</v>
      </c>
      <c r="R1606" s="407" t="str">
        <f t="shared" si="247"/>
        <v>A</v>
      </c>
      <c r="S1606" s="55" t="b">
        <f t="shared" si="248"/>
        <v>1</v>
      </c>
      <c r="U1606" s="69" t="str">
        <f t="shared" si="249"/>
        <v>3.3.96.36.40 - ENCARGOS FINANCEIROS DEDUTÍVEIS</v>
      </c>
    </row>
    <row r="1607" spans="1:21" s="55" customFormat="1" x14ac:dyDescent="0.25">
      <c r="A1607" s="157"/>
      <c r="B1607" s="136" t="s">
        <v>213</v>
      </c>
      <c r="C1607" s="94" t="s">
        <v>213</v>
      </c>
      <c r="D1607" s="94" t="s">
        <v>306</v>
      </c>
      <c r="E1607" s="94" t="s">
        <v>250</v>
      </c>
      <c r="F1607" s="94">
        <v>41</v>
      </c>
      <c r="G1607" s="350" t="str">
        <f t="shared" si="243"/>
        <v>3.3.96.36.41</v>
      </c>
      <c r="H1607" s="95" t="s">
        <v>424</v>
      </c>
      <c r="I1607" s="207" t="str">
        <f t="shared" si="251"/>
        <v>A</v>
      </c>
      <c r="J1607" s="273">
        <f t="shared" si="250"/>
        <v>5</v>
      </c>
      <c r="K1607" s="474" t="s">
        <v>61</v>
      </c>
      <c r="M1607" s="69" t="str">
        <f t="shared" si="244"/>
        <v>3.3.96.36.41</v>
      </c>
      <c r="N1607" s="69" t="str">
        <f t="shared" si="245"/>
        <v>33963641</v>
      </c>
      <c r="O1607" s="69" t="b">
        <f t="shared" si="246"/>
        <v>1</v>
      </c>
      <c r="P1607" s="186" t="str">
        <f t="shared" si="252"/>
        <v>33963641</v>
      </c>
      <c r="R1607" s="407" t="str">
        <f t="shared" si="247"/>
        <v>A</v>
      </c>
      <c r="S1607" s="55" t="b">
        <f t="shared" si="248"/>
        <v>1</v>
      </c>
      <c r="U1607" s="69" t="str">
        <f t="shared" si="249"/>
        <v>3.3.96.36.41 - MULTAS DEDUTÍVEIS</v>
      </c>
    </row>
    <row r="1608" spans="1:21" s="55" customFormat="1" x14ac:dyDescent="0.25">
      <c r="A1608" s="157"/>
      <c r="B1608" s="136" t="s">
        <v>213</v>
      </c>
      <c r="C1608" s="94" t="s">
        <v>213</v>
      </c>
      <c r="D1608" s="94" t="s">
        <v>306</v>
      </c>
      <c r="E1608" s="94" t="s">
        <v>250</v>
      </c>
      <c r="F1608" s="94">
        <v>42</v>
      </c>
      <c r="G1608" s="350" t="str">
        <f t="shared" si="243"/>
        <v>3.3.96.36.42</v>
      </c>
      <c r="H1608" s="95" t="s">
        <v>425</v>
      </c>
      <c r="I1608" s="207" t="str">
        <f t="shared" si="251"/>
        <v>A</v>
      </c>
      <c r="J1608" s="273">
        <f t="shared" si="250"/>
        <v>5</v>
      </c>
      <c r="K1608" s="474" t="s">
        <v>61</v>
      </c>
      <c r="M1608" s="69" t="str">
        <f t="shared" si="244"/>
        <v>3.3.96.36.42</v>
      </c>
      <c r="N1608" s="69" t="str">
        <f t="shared" si="245"/>
        <v>33963642</v>
      </c>
      <c r="O1608" s="69" t="b">
        <f t="shared" si="246"/>
        <v>1</v>
      </c>
      <c r="P1608" s="186" t="str">
        <f t="shared" si="252"/>
        <v>33963642</v>
      </c>
      <c r="R1608" s="407" t="str">
        <f t="shared" si="247"/>
        <v>A</v>
      </c>
      <c r="S1608" s="55" t="b">
        <f t="shared" si="248"/>
        <v>1</v>
      </c>
      <c r="U1608" s="69" t="str">
        <f t="shared" si="249"/>
        <v>3.3.96.36.42 - JUROS</v>
      </c>
    </row>
    <row r="1609" spans="1:21" s="55" customFormat="1" x14ac:dyDescent="0.25">
      <c r="A1609" s="157"/>
      <c r="B1609" s="136" t="s">
        <v>213</v>
      </c>
      <c r="C1609" s="94" t="s">
        <v>213</v>
      </c>
      <c r="D1609" s="94" t="s">
        <v>306</v>
      </c>
      <c r="E1609" s="94" t="s">
        <v>250</v>
      </c>
      <c r="F1609" s="94">
        <v>43</v>
      </c>
      <c r="G1609" s="350" t="str">
        <f t="shared" si="243"/>
        <v>3.3.96.36.43</v>
      </c>
      <c r="H1609" s="95" t="s">
        <v>426</v>
      </c>
      <c r="I1609" s="207" t="str">
        <f t="shared" si="251"/>
        <v>A</v>
      </c>
      <c r="J1609" s="273">
        <f t="shared" si="250"/>
        <v>5</v>
      </c>
      <c r="K1609" s="474" t="s">
        <v>61</v>
      </c>
      <c r="M1609" s="69" t="str">
        <f t="shared" si="244"/>
        <v>3.3.96.36.43</v>
      </c>
      <c r="N1609" s="69" t="str">
        <f t="shared" si="245"/>
        <v>33963643</v>
      </c>
      <c r="O1609" s="69" t="b">
        <f t="shared" si="246"/>
        <v>1</v>
      </c>
      <c r="P1609" s="186" t="str">
        <f t="shared" si="252"/>
        <v>33963643</v>
      </c>
      <c r="R1609" s="407" t="str">
        <f t="shared" si="247"/>
        <v>A</v>
      </c>
      <c r="S1609" s="55" t="b">
        <f t="shared" si="248"/>
        <v>1</v>
      </c>
      <c r="U1609" s="69" t="str">
        <f t="shared" si="249"/>
        <v>3.3.96.36.43 - ENCARGOS FINANCEIROS INDEDUTÍVEIS</v>
      </c>
    </row>
    <row r="1610" spans="1:21" s="55" customFormat="1" x14ac:dyDescent="0.25">
      <c r="A1610" s="157"/>
      <c r="B1610" s="136" t="s">
        <v>213</v>
      </c>
      <c r="C1610" s="94" t="s">
        <v>213</v>
      </c>
      <c r="D1610" s="94" t="s">
        <v>306</v>
      </c>
      <c r="E1610" s="94" t="s">
        <v>250</v>
      </c>
      <c r="F1610" s="94">
        <v>44</v>
      </c>
      <c r="G1610" s="350" t="str">
        <f t="shared" si="243"/>
        <v>3.3.96.36.44</v>
      </c>
      <c r="H1610" s="95" t="s">
        <v>427</v>
      </c>
      <c r="I1610" s="207" t="str">
        <f t="shared" si="251"/>
        <v>A</v>
      </c>
      <c r="J1610" s="273">
        <f t="shared" si="250"/>
        <v>5</v>
      </c>
      <c r="K1610" s="474" t="s">
        <v>61</v>
      </c>
      <c r="M1610" s="69" t="str">
        <f t="shared" si="244"/>
        <v>3.3.96.36.44</v>
      </c>
      <c r="N1610" s="69" t="str">
        <f t="shared" si="245"/>
        <v>33963644</v>
      </c>
      <c r="O1610" s="69" t="b">
        <f t="shared" si="246"/>
        <v>1</v>
      </c>
      <c r="P1610" s="186" t="str">
        <f t="shared" si="252"/>
        <v>33963644</v>
      </c>
      <c r="R1610" s="407" t="str">
        <f t="shared" si="247"/>
        <v>A</v>
      </c>
      <c r="S1610" s="55" t="b">
        <f t="shared" si="248"/>
        <v>1</v>
      </c>
      <c r="U1610" s="69" t="str">
        <f t="shared" si="249"/>
        <v>3.3.96.36.44 - MULTAS INDEDUTÍVEIS</v>
      </c>
    </row>
    <row r="1611" spans="1:21" s="55" customFormat="1" x14ac:dyDescent="0.25">
      <c r="A1611" s="157"/>
      <c r="B1611" s="136" t="s">
        <v>213</v>
      </c>
      <c r="C1611" s="94" t="s">
        <v>213</v>
      </c>
      <c r="D1611" s="94" t="s">
        <v>306</v>
      </c>
      <c r="E1611" s="94" t="s">
        <v>250</v>
      </c>
      <c r="F1611" s="94" t="s">
        <v>245</v>
      </c>
      <c r="G1611" s="350" t="str">
        <f t="shared" ref="G1611:G1674" si="253">B1611&amp;"."&amp;C1611&amp;"."&amp;D1611&amp;"."&amp;E1611&amp;"."&amp;F1611</f>
        <v>3.3.96.36.45</v>
      </c>
      <c r="H1611" s="95" t="s">
        <v>692</v>
      </c>
      <c r="I1611" s="207" t="str">
        <f t="shared" si="251"/>
        <v>A</v>
      </c>
      <c r="J1611" s="273">
        <f t="shared" si="250"/>
        <v>5</v>
      </c>
      <c r="K1611" s="474" t="s">
        <v>61</v>
      </c>
      <c r="M1611" s="69" t="str">
        <f t="shared" ref="M1611:M1674" si="254">B1611&amp;"."&amp;C1611&amp;"."&amp;D1611&amp;"."&amp;E1611&amp;"."&amp;F1611</f>
        <v>3.3.96.36.45</v>
      </c>
      <c r="N1611" s="69" t="str">
        <f t="shared" ref="N1611:N1674" si="255">SUBSTITUTE(M1611,".","")</f>
        <v>33963645</v>
      </c>
      <c r="O1611" s="69" t="b">
        <f t="shared" ref="O1611:O1674" si="256">N1611=P1611</f>
        <v>1</v>
      </c>
      <c r="P1611" s="186" t="str">
        <f t="shared" si="252"/>
        <v>33963645</v>
      </c>
      <c r="R1611" s="407" t="str">
        <f t="shared" ref="R1611:R1674" si="257">IF(IFERROR(SEARCH("Último",K1611),0)&gt;0,"A","S")</f>
        <v>A</v>
      </c>
      <c r="S1611" s="55" t="b">
        <f t="shared" ref="S1611:S1674" si="258">R1611=I1611</f>
        <v>1</v>
      </c>
      <c r="U1611" s="69" t="str">
        <f t="shared" ref="U1611:U1674" si="259">G1611&amp;" - "&amp;H1611</f>
        <v>3.3.96.36.45 - JETONS E GRATIFICAÇÕES A CONSELHEIROS</v>
      </c>
    </row>
    <row r="1612" spans="1:21" s="55" customFormat="1" x14ac:dyDescent="0.25">
      <c r="A1612" s="157"/>
      <c r="B1612" s="136" t="s">
        <v>213</v>
      </c>
      <c r="C1612" s="94" t="s">
        <v>213</v>
      </c>
      <c r="D1612" s="94" t="s">
        <v>306</v>
      </c>
      <c r="E1612" s="94" t="s">
        <v>250</v>
      </c>
      <c r="F1612" s="94" t="s">
        <v>246</v>
      </c>
      <c r="G1612" s="350" t="str">
        <f t="shared" si="253"/>
        <v>3.3.96.36.46</v>
      </c>
      <c r="H1612" s="95" t="s">
        <v>693</v>
      </c>
      <c r="I1612" s="207" t="str">
        <f t="shared" si="251"/>
        <v>A</v>
      </c>
      <c r="J1612" s="273">
        <f t="shared" si="250"/>
        <v>5</v>
      </c>
      <c r="K1612" s="474" t="s">
        <v>61</v>
      </c>
      <c r="M1612" s="69" t="str">
        <f t="shared" si="254"/>
        <v>3.3.96.36.46</v>
      </c>
      <c r="N1612" s="69" t="str">
        <f t="shared" si="255"/>
        <v>33963646</v>
      </c>
      <c r="O1612" s="69" t="b">
        <f t="shared" si="256"/>
        <v>1</v>
      </c>
      <c r="P1612" s="186" t="str">
        <f t="shared" si="252"/>
        <v>33963646</v>
      </c>
      <c r="R1612" s="407" t="str">
        <f t="shared" si="257"/>
        <v>A</v>
      </c>
      <c r="S1612" s="55" t="b">
        <f t="shared" si="258"/>
        <v>1</v>
      </c>
      <c r="U1612" s="69" t="str">
        <f t="shared" si="259"/>
        <v>3.3.96.36.46 - DIÁRIAS A CONSELHEIROS</v>
      </c>
    </row>
    <row r="1613" spans="1:21" s="69" customFormat="1" x14ac:dyDescent="0.25">
      <c r="A1613" s="157"/>
      <c r="B1613" s="136" t="s">
        <v>213</v>
      </c>
      <c r="C1613" s="94" t="s">
        <v>213</v>
      </c>
      <c r="D1613" s="94" t="s">
        <v>306</v>
      </c>
      <c r="E1613" s="94" t="s">
        <v>250</v>
      </c>
      <c r="F1613" s="94">
        <v>48</v>
      </c>
      <c r="G1613" s="350" t="str">
        <f t="shared" si="253"/>
        <v>3.3.96.36.48</v>
      </c>
      <c r="H1613" s="95" t="s">
        <v>329</v>
      </c>
      <c r="I1613" s="207" t="str">
        <f t="shared" si="251"/>
        <v>A</v>
      </c>
      <c r="J1613" s="273">
        <f t="shared" ref="J1613:J1676" si="260">IF( (VALUE(F1613) &gt; 0), 5,IF( (VALUE(E1613) &gt; 0), 4,IF( (VALUE(D1613) &gt; 0), 3,IF( (VALUE(C1613) &gt; 0), 2,1))))</f>
        <v>5</v>
      </c>
      <c r="K1613" s="474" t="s">
        <v>61</v>
      </c>
      <c r="M1613" s="69" t="str">
        <f t="shared" si="254"/>
        <v>3.3.96.36.48</v>
      </c>
      <c r="N1613" s="69" t="str">
        <f t="shared" si="255"/>
        <v>33963648</v>
      </c>
      <c r="O1613" s="69" t="b">
        <f t="shared" si="256"/>
        <v>1</v>
      </c>
      <c r="P1613" s="186" t="str">
        <f t="shared" si="252"/>
        <v>33963648</v>
      </c>
      <c r="R1613" s="407" t="str">
        <f t="shared" si="257"/>
        <v>A</v>
      </c>
      <c r="S1613" s="69" t="b">
        <f t="shared" si="258"/>
        <v>1</v>
      </c>
      <c r="U1613" s="69" t="str">
        <f t="shared" si="259"/>
        <v>3.3.96.36.48 - TRANSPORTE ESCOLAR</v>
      </c>
    </row>
    <row r="1614" spans="1:21" s="55" customFormat="1" x14ac:dyDescent="0.25">
      <c r="A1614" s="157"/>
      <c r="B1614" s="136" t="s">
        <v>213</v>
      </c>
      <c r="C1614" s="94" t="s">
        <v>213</v>
      </c>
      <c r="D1614" s="94" t="s">
        <v>306</v>
      </c>
      <c r="E1614" s="94" t="s">
        <v>250</v>
      </c>
      <c r="F1614" s="94">
        <v>59</v>
      </c>
      <c r="G1614" s="350" t="str">
        <f t="shared" si="253"/>
        <v>3.3.96.36.59</v>
      </c>
      <c r="H1614" s="95" t="s">
        <v>428</v>
      </c>
      <c r="I1614" s="207" t="str">
        <f t="shared" si="251"/>
        <v>A</v>
      </c>
      <c r="J1614" s="273">
        <f t="shared" si="260"/>
        <v>5</v>
      </c>
      <c r="K1614" s="474" t="s">
        <v>61</v>
      </c>
      <c r="M1614" s="69" t="str">
        <f t="shared" si="254"/>
        <v>3.3.96.36.59</v>
      </c>
      <c r="N1614" s="69" t="str">
        <f t="shared" si="255"/>
        <v>33963659</v>
      </c>
      <c r="O1614" s="69" t="b">
        <f t="shared" si="256"/>
        <v>1</v>
      </c>
      <c r="P1614" s="186" t="str">
        <f t="shared" si="252"/>
        <v>33963659</v>
      </c>
      <c r="R1614" s="407" t="str">
        <f t="shared" si="257"/>
        <v>A</v>
      </c>
      <c r="S1614" s="55" t="b">
        <f t="shared" si="258"/>
        <v>1</v>
      </c>
      <c r="U1614" s="69" t="str">
        <f t="shared" si="259"/>
        <v>3.3.96.36.59 - SERVIÇOS DE ÁUDIO, VÍDEO E FOTO</v>
      </c>
    </row>
    <row r="1615" spans="1:21" s="55" customFormat="1" x14ac:dyDescent="0.25">
      <c r="A1615" s="157"/>
      <c r="B1615" s="136" t="s">
        <v>213</v>
      </c>
      <c r="C1615" s="94" t="s">
        <v>213</v>
      </c>
      <c r="D1615" s="94" t="s">
        <v>306</v>
      </c>
      <c r="E1615" s="94" t="s">
        <v>250</v>
      </c>
      <c r="F1615" s="94">
        <v>89</v>
      </c>
      <c r="G1615" s="350" t="str">
        <f t="shared" si="253"/>
        <v>3.3.96.36.89</v>
      </c>
      <c r="H1615" s="95" t="s">
        <v>429</v>
      </c>
      <c r="I1615" s="207" t="str">
        <f t="shared" si="251"/>
        <v>A</v>
      </c>
      <c r="J1615" s="273">
        <f t="shared" si="260"/>
        <v>5</v>
      </c>
      <c r="K1615" s="474" t="s">
        <v>61</v>
      </c>
      <c r="M1615" s="69" t="str">
        <f t="shared" si="254"/>
        <v>3.3.96.36.89</v>
      </c>
      <c r="N1615" s="69" t="str">
        <f t="shared" si="255"/>
        <v>33963689</v>
      </c>
      <c r="O1615" s="69" t="b">
        <f t="shared" si="256"/>
        <v>1</v>
      </c>
      <c r="P1615" s="186" t="str">
        <f t="shared" si="252"/>
        <v>33963689</v>
      </c>
      <c r="R1615" s="407" t="str">
        <f t="shared" si="257"/>
        <v>A</v>
      </c>
      <c r="S1615" s="55" t="b">
        <f t="shared" si="258"/>
        <v>1</v>
      </c>
      <c r="U1615" s="69" t="str">
        <f t="shared" si="259"/>
        <v>3.3.96.36.89 - MANUTENÇÃO DE REPARTIÇÕES, SERVIÇO EXTERIOR</v>
      </c>
    </row>
    <row r="1616" spans="1:21" s="55" customFormat="1" x14ac:dyDescent="0.25">
      <c r="A1616" s="157"/>
      <c r="B1616" s="136" t="s">
        <v>213</v>
      </c>
      <c r="C1616" s="94" t="s">
        <v>213</v>
      </c>
      <c r="D1616" s="94" t="s">
        <v>306</v>
      </c>
      <c r="E1616" s="94" t="s">
        <v>250</v>
      </c>
      <c r="F1616" s="94" t="s">
        <v>270</v>
      </c>
      <c r="G1616" s="350" t="str">
        <f t="shared" si="253"/>
        <v>3.3.96.36.99</v>
      </c>
      <c r="H1616" s="95" t="s">
        <v>694</v>
      </c>
      <c r="I1616" s="207" t="str">
        <f t="shared" si="251"/>
        <v>A</v>
      </c>
      <c r="J1616" s="273">
        <f t="shared" si="260"/>
        <v>5</v>
      </c>
      <c r="K1616" s="474" t="s">
        <v>61</v>
      </c>
      <c r="M1616" s="69" t="str">
        <f t="shared" si="254"/>
        <v>3.3.96.36.99</v>
      </c>
      <c r="N1616" s="69" t="str">
        <f t="shared" si="255"/>
        <v>33963699</v>
      </c>
      <c r="O1616" s="69" t="b">
        <f t="shared" si="256"/>
        <v>1</v>
      </c>
      <c r="P1616" s="186" t="str">
        <f t="shared" si="252"/>
        <v>33963699</v>
      </c>
      <c r="R1616" s="407" t="str">
        <f t="shared" si="257"/>
        <v>A</v>
      </c>
      <c r="S1616" s="55" t="b">
        <f t="shared" si="258"/>
        <v>1</v>
      </c>
      <c r="U1616" s="69" t="str">
        <f t="shared" si="259"/>
        <v>3.3.96.36.99 - OUTROS SERVIÇOS</v>
      </c>
    </row>
    <row r="1617" spans="1:21" x14ac:dyDescent="0.25">
      <c r="B1617" s="380" t="s">
        <v>213</v>
      </c>
      <c r="C1617" s="318" t="s">
        <v>213</v>
      </c>
      <c r="D1617" s="318" t="s">
        <v>306</v>
      </c>
      <c r="E1617" s="318" t="s">
        <v>240</v>
      </c>
      <c r="F1617" s="318" t="s">
        <v>264</v>
      </c>
      <c r="G1617" s="341" t="str">
        <f t="shared" si="253"/>
        <v>3.3.96.37.00</v>
      </c>
      <c r="H1617" s="46" t="s">
        <v>134</v>
      </c>
      <c r="I1617" s="196" t="str">
        <f t="shared" si="251"/>
        <v>A</v>
      </c>
      <c r="J1617" s="263">
        <f t="shared" si="260"/>
        <v>4</v>
      </c>
      <c r="K1617" s="465" t="s">
        <v>53</v>
      </c>
      <c r="M1617" s="69" t="str">
        <f t="shared" si="254"/>
        <v>3.3.96.37.00</v>
      </c>
      <c r="N1617" s="69" t="str">
        <f t="shared" si="255"/>
        <v>33963700</v>
      </c>
      <c r="O1617" s="69" t="b">
        <f t="shared" si="256"/>
        <v>1</v>
      </c>
      <c r="P1617" s="186" t="str">
        <f t="shared" si="252"/>
        <v>33963700</v>
      </c>
      <c r="R1617" s="407" t="str">
        <f t="shared" si="257"/>
        <v>A</v>
      </c>
      <c r="S1617" s="2" t="b">
        <f t="shared" si="258"/>
        <v>1</v>
      </c>
      <c r="U1617" s="69" t="str">
        <f t="shared" si="259"/>
        <v>3.3.96.37.00 - LOCAÇÃO DE MÃO-DE-OBRA</v>
      </c>
    </row>
    <row r="1618" spans="1:21" x14ac:dyDescent="0.25">
      <c r="B1618" s="380" t="s">
        <v>213</v>
      </c>
      <c r="C1618" s="318" t="s">
        <v>213</v>
      </c>
      <c r="D1618" s="318" t="s">
        <v>306</v>
      </c>
      <c r="E1618" s="318" t="s">
        <v>232</v>
      </c>
      <c r="F1618" s="318" t="s">
        <v>264</v>
      </c>
      <c r="G1618" s="341" t="str">
        <f t="shared" si="253"/>
        <v>3.3.96.38.00</v>
      </c>
      <c r="H1618" s="46" t="s">
        <v>162</v>
      </c>
      <c r="I1618" s="196" t="str">
        <f t="shared" si="251"/>
        <v>A</v>
      </c>
      <c r="J1618" s="263">
        <f t="shared" si="260"/>
        <v>4</v>
      </c>
      <c r="K1618" s="465" t="s">
        <v>53</v>
      </c>
      <c r="M1618" s="69" t="str">
        <f t="shared" si="254"/>
        <v>3.3.96.38.00</v>
      </c>
      <c r="N1618" s="69" t="str">
        <f t="shared" si="255"/>
        <v>33963800</v>
      </c>
      <c r="O1618" s="69" t="b">
        <f t="shared" si="256"/>
        <v>1</v>
      </c>
      <c r="P1618" s="186" t="str">
        <f t="shared" si="252"/>
        <v>33963800</v>
      </c>
      <c r="R1618" s="407" t="str">
        <f t="shared" si="257"/>
        <v>A</v>
      </c>
      <c r="S1618" s="2" t="b">
        <f t="shared" si="258"/>
        <v>1</v>
      </c>
      <c r="U1618" s="69" t="str">
        <f t="shared" si="259"/>
        <v>3.3.96.38.00 - ARRENDAMENTO MERCANTIL</v>
      </c>
    </row>
    <row r="1619" spans="1:21" x14ac:dyDescent="0.25">
      <c r="B1619" s="384" t="s">
        <v>213</v>
      </c>
      <c r="C1619" s="322" t="s">
        <v>213</v>
      </c>
      <c r="D1619" s="322" t="s">
        <v>306</v>
      </c>
      <c r="E1619" s="322" t="s">
        <v>262</v>
      </c>
      <c r="F1619" s="322" t="s">
        <v>264</v>
      </c>
      <c r="G1619" s="346" t="str">
        <f t="shared" si="253"/>
        <v>3.3.96.39.00</v>
      </c>
      <c r="H1619" s="56" t="s">
        <v>126</v>
      </c>
      <c r="I1619" s="203" t="str">
        <f t="shared" si="251"/>
        <v>S</v>
      </c>
      <c r="J1619" s="270">
        <f t="shared" si="260"/>
        <v>4</v>
      </c>
      <c r="K1619" s="469" t="s">
        <v>60</v>
      </c>
      <c r="M1619" s="69" t="str">
        <f t="shared" si="254"/>
        <v>3.3.96.39.00</v>
      </c>
      <c r="N1619" s="69" t="str">
        <f t="shared" si="255"/>
        <v>33963900</v>
      </c>
      <c r="O1619" s="69" t="b">
        <f t="shared" si="256"/>
        <v>1</v>
      </c>
      <c r="P1619" s="186" t="str">
        <f t="shared" si="252"/>
        <v>33963900</v>
      </c>
      <c r="R1619" s="407" t="str">
        <f t="shared" si="257"/>
        <v>S</v>
      </c>
      <c r="S1619" s="2" t="b">
        <f t="shared" si="258"/>
        <v>1</v>
      </c>
      <c r="U1619" s="69" t="str">
        <f t="shared" si="259"/>
        <v>3.3.96.39.00 - OUTROS SERVIÇOS DE TERCEIROS - PESSOA JURÍDICA</v>
      </c>
    </row>
    <row r="1620" spans="1:21" s="55" customFormat="1" x14ac:dyDescent="0.25">
      <c r="A1620" s="157"/>
      <c r="B1620" s="136" t="s">
        <v>213</v>
      </c>
      <c r="C1620" s="94" t="s">
        <v>213</v>
      </c>
      <c r="D1620" s="94" t="s">
        <v>306</v>
      </c>
      <c r="E1620" s="94" t="s">
        <v>262</v>
      </c>
      <c r="F1620" s="94" t="s">
        <v>251</v>
      </c>
      <c r="G1620" s="350" t="str">
        <f t="shared" si="253"/>
        <v>3.3.96.39.01</v>
      </c>
      <c r="H1620" s="96" t="s">
        <v>430</v>
      </c>
      <c r="I1620" s="216" t="str">
        <f t="shared" ref="I1620:I1683" si="261">IF(J1620&lt;J1621,"S","A")</f>
        <v>A</v>
      </c>
      <c r="J1620" s="273">
        <f t="shared" si="260"/>
        <v>5</v>
      </c>
      <c r="K1620" s="474" t="s">
        <v>61</v>
      </c>
      <c r="M1620" s="69" t="str">
        <f t="shared" si="254"/>
        <v>3.3.96.39.01</v>
      </c>
      <c r="N1620" s="69" t="str">
        <f t="shared" si="255"/>
        <v>33963901</v>
      </c>
      <c r="O1620" s="69" t="b">
        <f t="shared" si="256"/>
        <v>1</v>
      </c>
      <c r="P1620" s="186" t="str">
        <f t="shared" si="252"/>
        <v>33963901</v>
      </c>
      <c r="R1620" s="407" t="str">
        <f t="shared" si="257"/>
        <v>A</v>
      </c>
      <c r="S1620" s="55" t="b">
        <f t="shared" si="258"/>
        <v>1</v>
      </c>
      <c r="U1620" s="69" t="str">
        <f t="shared" si="259"/>
        <v>3.3.96.39.01 - ASSINATURAS DE PERIÓDICOS E ANUIDADES</v>
      </c>
    </row>
    <row r="1621" spans="1:21" s="55" customFormat="1" x14ac:dyDescent="0.25">
      <c r="A1621" s="157"/>
      <c r="B1621" s="136" t="s">
        <v>213</v>
      </c>
      <c r="C1621" s="94" t="s">
        <v>213</v>
      </c>
      <c r="D1621" s="94" t="s">
        <v>306</v>
      </c>
      <c r="E1621" s="94" t="s">
        <v>262</v>
      </c>
      <c r="F1621" s="94" t="s">
        <v>216</v>
      </c>
      <c r="G1621" s="350" t="str">
        <f t="shared" si="253"/>
        <v>3.3.96.39.02</v>
      </c>
      <c r="H1621" s="96" t="s">
        <v>393</v>
      </c>
      <c r="I1621" s="216" t="str">
        <f t="shared" si="261"/>
        <v>A</v>
      </c>
      <c r="J1621" s="273">
        <f t="shared" si="260"/>
        <v>5</v>
      </c>
      <c r="K1621" s="474" t="s">
        <v>61</v>
      </c>
      <c r="M1621" s="69" t="str">
        <f t="shared" si="254"/>
        <v>3.3.96.39.02</v>
      </c>
      <c r="N1621" s="69" t="str">
        <f t="shared" si="255"/>
        <v>33963902</v>
      </c>
      <c r="O1621" s="69" t="b">
        <f t="shared" si="256"/>
        <v>1</v>
      </c>
      <c r="P1621" s="186" t="str">
        <f t="shared" si="252"/>
        <v>33963902</v>
      </c>
      <c r="R1621" s="407" t="str">
        <f t="shared" si="257"/>
        <v>A</v>
      </c>
      <c r="S1621" s="55" t="b">
        <f t="shared" si="258"/>
        <v>1</v>
      </c>
      <c r="U1621" s="69" t="str">
        <f t="shared" si="259"/>
        <v>3.3.96.39.02 - CONDOMÍNIOS</v>
      </c>
    </row>
    <row r="1622" spans="1:21" s="55" customFormat="1" x14ac:dyDescent="0.25">
      <c r="A1622" s="157"/>
      <c r="B1622" s="136" t="s">
        <v>213</v>
      </c>
      <c r="C1622" s="94" t="s">
        <v>213</v>
      </c>
      <c r="D1622" s="94" t="s">
        <v>306</v>
      </c>
      <c r="E1622" s="94" t="s">
        <v>262</v>
      </c>
      <c r="F1622" s="94" t="s">
        <v>217</v>
      </c>
      <c r="G1622" s="350" t="str">
        <f t="shared" si="253"/>
        <v>3.3.96.39.03</v>
      </c>
      <c r="H1622" s="96" t="s">
        <v>396</v>
      </c>
      <c r="I1622" s="216" t="str">
        <f t="shared" si="261"/>
        <v>A</v>
      </c>
      <c r="J1622" s="273">
        <f t="shared" si="260"/>
        <v>5</v>
      </c>
      <c r="K1622" s="474" t="s">
        <v>61</v>
      </c>
      <c r="M1622" s="69" t="str">
        <f t="shared" si="254"/>
        <v>3.3.96.39.03</v>
      </c>
      <c r="N1622" s="69" t="str">
        <f t="shared" si="255"/>
        <v>33963903</v>
      </c>
      <c r="O1622" s="69" t="b">
        <f t="shared" si="256"/>
        <v>1</v>
      </c>
      <c r="P1622" s="186" t="str">
        <f t="shared" si="252"/>
        <v>33963903</v>
      </c>
      <c r="R1622" s="407" t="str">
        <f t="shared" si="257"/>
        <v>A</v>
      </c>
      <c r="S1622" s="55" t="b">
        <f t="shared" si="258"/>
        <v>1</v>
      </c>
      <c r="U1622" s="69" t="str">
        <f t="shared" si="259"/>
        <v>3.3.96.39.03 - COMISSÕES E CORRETAGENS</v>
      </c>
    </row>
    <row r="1623" spans="1:21" s="55" customFormat="1" x14ac:dyDescent="0.25">
      <c r="A1623" s="157"/>
      <c r="B1623" s="136" t="s">
        <v>213</v>
      </c>
      <c r="C1623" s="94" t="s">
        <v>213</v>
      </c>
      <c r="D1623" s="94" t="s">
        <v>306</v>
      </c>
      <c r="E1623" s="94" t="s">
        <v>262</v>
      </c>
      <c r="F1623" s="94" t="s">
        <v>218</v>
      </c>
      <c r="G1623" s="350" t="str">
        <f t="shared" si="253"/>
        <v>3.3.96.39.04</v>
      </c>
      <c r="H1623" s="96" t="s">
        <v>397</v>
      </c>
      <c r="I1623" s="216" t="str">
        <f t="shared" si="261"/>
        <v>A</v>
      </c>
      <c r="J1623" s="273">
        <f t="shared" si="260"/>
        <v>5</v>
      </c>
      <c r="K1623" s="474" t="s">
        <v>61</v>
      </c>
      <c r="M1623" s="69" t="str">
        <f t="shared" si="254"/>
        <v>3.3.96.39.04</v>
      </c>
      <c r="N1623" s="69" t="str">
        <f t="shared" si="255"/>
        <v>33963904</v>
      </c>
      <c r="O1623" s="69" t="b">
        <f t="shared" si="256"/>
        <v>1</v>
      </c>
      <c r="P1623" s="186" t="str">
        <f t="shared" si="252"/>
        <v>33963904</v>
      </c>
      <c r="R1623" s="407" t="str">
        <f t="shared" si="257"/>
        <v>A</v>
      </c>
      <c r="S1623" s="55" t="b">
        <f t="shared" si="258"/>
        <v>1</v>
      </c>
      <c r="U1623" s="69" t="str">
        <f t="shared" si="259"/>
        <v>3.3.96.39.04 - DIREITOS AUTORAIS</v>
      </c>
    </row>
    <row r="1624" spans="1:21" s="55" customFormat="1" x14ac:dyDescent="0.25">
      <c r="A1624" s="157"/>
      <c r="B1624" s="136" t="s">
        <v>213</v>
      </c>
      <c r="C1624" s="94" t="s">
        <v>213</v>
      </c>
      <c r="D1624" s="94" t="s">
        <v>306</v>
      </c>
      <c r="E1624" s="94" t="s">
        <v>262</v>
      </c>
      <c r="F1624" s="94" t="s">
        <v>219</v>
      </c>
      <c r="G1624" s="350" t="str">
        <f t="shared" si="253"/>
        <v>3.3.96.39.05</v>
      </c>
      <c r="H1624" s="96" t="s">
        <v>431</v>
      </c>
      <c r="I1624" s="216" t="str">
        <f t="shared" si="261"/>
        <v>A</v>
      </c>
      <c r="J1624" s="273">
        <f t="shared" si="260"/>
        <v>5</v>
      </c>
      <c r="K1624" s="474" t="s">
        <v>61</v>
      </c>
      <c r="M1624" s="69" t="str">
        <f t="shared" si="254"/>
        <v>3.3.96.39.05</v>
      </c>
      <c r="N1624" s="69" t="str">
        <f t="shared" si="255"/>
        <v>33963905</v>
      </c>
      <c r="O1624" s="69" t="b">
        <f t="shared" si="256"/>
        <v>1</v>
      </c>
      <c r="P1624" s="186" t="str">
        <f t="shared" si="252"/>
        <v>33963905</v>
      </c>
      <c r="R1624" s="407" t="str">
        <f t="shared" si="257"/>
        <v>A</v>
      </c>
      <c r="S1624" s="55" t="b">
        <f t="shared" si="258"/>
        <v>1</v>
      </c>
      <c r="U1624" s="69" t="str">
        <f t="shared" si="259"/>
        <v>3.3.96.39.05 - SERVIÇOS TÉCNICOS PROFISSIONAIS</v>
      </c>
    </row>
    <row r="1625" spans="1:21" s="55" customFormat="1" x14ac:dyDescent="0.25">
      <c r="A1625" s="157"/>
      <c r="B1625" s="136" t="s">
        <v>213</v>
      </c>
      <c r="C1625" s="94" t="s">
        <v>213</v>
      </c>
      <c r="D1625" s="94" t="s">
        <v>306</v>
      </c>
      <c r="E1625" s="94" t="s">
        <v>262</v>
      </c>
      <c r="F1625" s="94" t="s">
        <v>220</v>
      </c>
      <c r="G1625" s="350" t="str">
        <f t="shared" si="253"/>
        <v>3.3.96.39.06</v>
      </c>
      <c r="H1625" s="96" t="s">
        <v>403</v>
      </c>
      <c r="I1625" s="216" t="str">
        <f t="shared" si="261"/>
        <v>A</v>
      </c>
      <c r="J1625" s="273">
        <f t="shared" si="260"/>
        <v>5</v>
      </c>
      <c r="K1625" s="474" t="s">
        <v>61</v>
      </c>
      <c r="M1625" s="69" t="str">
        <f t="shared" si="254"/>
        <v>3.3.96.39.06</v>
      </c>
      <c r="N1625" s="69" t="str">
        <f t="shared" si="255"/>
        <v>33963906</v>
      </c>
      <c r="O1625" s="69" t="b">
        <f t="shared" si="256"/>
        <v>1</v>
      </c>
      <c r="P1625" s="186" t="str">
        <f t="shared" si="252"/>
        <v>33963906</v>
      </c>
      <c r="R1625" s="407" t="str">
        <f t="shared" si="257"/>
        <v>A</v>
      </c>
      <c r="S1625" s="55" t="b">
        <f t="shared" si="258"/>
        <v>1</v>
      </c>
      <c r="U1625" s="69" t="str">
        <f t="shared" si="259"/>
        <v>3.3.96.39.06 - CAPATAZIA, ESTIVA E PESAGEM</v>
      </c>
    </row>
    <row r="1626" spans="1:21" s="55" customFormat="1" x14ac:dyDescent="0.25">
      <c r="A1626" s="157"/>
      <c r="B1626" s="136" t="s">
        <v>213</v>
      </c>
      <c r="C1626" s="94" t="s">
        <v>213</v>
      </c>
      <c r="D1626" s="94" t="s">
        <v>306</v>
      </c>
      <c r="E1626" s="94" t="s">
        <v>262</v>
      </c>
      <c r="F1626" s="94" t="s">
        <v>221</v>
      </c>
      <c r="G1626" s="350" t="str">
        <f t="shared" si="253"/>
        <v>3.3.96.39.07</v>
      </c>
      <c r="H1626" s="96" t="s">
        <v>432</v>
      </c>
      <c r="I1626" s="216" t="str">
        <f t="shared" si="261"/>
        <v>A</v>
      </c>
      <c r="J1626" s="273">
        <f t="shared" si="260"/>
        <v>5</v>
      </c>
      <c r="K1626" s="474" t="s">
        <v>61</v>
      </c>
      <c r="M1626" s="69" t="str">
        <f t="shared" si="254"/>
        <v>3.3.96.39.07</v>
      </c>
      <c r="N1626" s="69" t="str">
        <f t="shared" si="255"/>
        <v>33963907</v>
      </c>
      <c r="O1626" s="69" t="b">
        <f t="shared" si="256"/>
        <v>1</v>
      </c>
      <c r="P1626" s="186" t="str">
        <f t="shared" si="252"/>
        <v>33963907</v>
      </c>
      <c r="R1626" s="407" t="str">
        <f t="shared" si="257"/>
        <v>A</v>
      </c>
      <c r="S1626" s="55" t="b">
        <f t="shared" si="258"/>
        <v>1</v>
      </c>
      <c r="U1626" s="69" t="str">
        <f t="shared" si="259"/>
        <v>3.3.96.39.07 - DESCONTOS FINANCEIROS CONCEDIDOS</v>
      </c>
    </row>
    <row r="1627" spans="1:21" s="55" customFormat="1" x14ac:dyDescent="0.25">
      <c r="A1627" s="157"/>
      <c r="B1627" s="136" t="s">
        <v>213</v>
      </c>
      <c r="C1627" s="94" t="s">
        <v>213</v>
      </c>
      <c r="D1627" s="94" t="s">
        <v>306</v>
      </c>
      <c r="E1627" s="94" t="s">
        <v>262</v>
      </c>
      <c r="F1627" s="94" t="s">
        <v>252</v>
      </c>
      <c r="G1627" s="350" t="str">
        <f t="shared" si="253"/>
        <v>3.3.96.39.09</v>
      </c>
      <c r="H1627" s="96" t="s">
        <v>405</v>
      </c>
      <c r="I1627" s="216" t="str">
        <f t="shared" si="261"/>
        <v>A</v>
      </c>
      <c r="J1627" s="273">
        <f t="shared" si="260"/>
        <v>5</v>
      </c>
      <c r="K1627" s="474" t="s">
        <v>61</v>
      </c>
      <c r="M1627" s="69" t="str">
        <f t="shared" si="254"/>
        <v>3.3.96.39.09</v>
      </c>
      <c r="N1627" s="69" t="str">
        <f t="shared" si="255"/>
        <v>33963909</v>
      </c>
      <c r="O1627" s="69" t="b">
        <f t="shared" si="256"/>
        <v>1</v>
      </c>
      <c r="P1627" s="186" t="str">
        <f t="shared" si="252"/>
        <v>33963909</v>
      </c>
      <c r="R1627" s="407" t="str">
        <f t="shared" si="257"/>
        <v>A</v>
      </c>
      <c r="S1627" s="55" t="b">
        <f t="shared" si="258"/>
        <v>1</v>
      </c>
      <c r="U1627" s="69" t="str">
        <f t="shared" si="259"/>
        <v>3.3.96.39.09 - ARMAZENAGEM</v>
      </c>
    </row>
    <row r="1628" spans="1:21" s="55" customFormat="1" x14ac:dyDescent="0.25">
      <c r="A1628" s="157"/>
      <c r="B1628" s="136" t="s">
        <v>213</v>
      </c>
      <c r="C1628" s="94" t="s">
        <v>213</v>
      </c>
      <c r="D1628" s="94" t="s">
        <v>306</v>
      </c>
      <c r="E1628" s="94" t="s">
        <v>262</v>
      </c>
      <c r="F1628" s="94" t="s">
        <v>261</v>
      </c>
      <c r="G1628" s="350" t="str">
        <f t="shared" si="253"/>
        <v>3.3.96.39.10</v>
      </c>
      <c r="H1628" s="96" t="s">
        <v>406</v>
      </c>
      <c r="I1628" s="216" t="str">
        <f t="shared" si="261"/>
        <v>A</v>
      </c>
      <c r="J1628" s="273">
        <f t="shared" si="260"/>
        <v>5</v>
      </c>
      <c r="K1628" s="474" t="s">
        <v>61</v>
      </c>
      <c r="M1628" s="69" t="str">
        <f t="shared" si="254"/>
        <v>3.3.96.39.10</v>
      </c>
      <c r="N1628" s="69" t="str">
        <f t="shared" si="255"/>
        <v>33963910</v>
      </c>
      <c r="O1628" s="69" t="b">
        <f t="shared" si="256"/>
        <v>1</v>
      </c>
      <c r="P1628" s="186" t="str">
        <f t="shared" si="252"/>
        <v>33963910</v>
      </c>
      <c r="R1628" s="407" t="str">
        <f t="shared" si="257"/>
        <v>A</v>
      </c>
      <c r="S1628" s="55" t="b">
        <f t="shared" si="258"/>
        <v>1</v>
      </c>
      <c r="U1628" s="69" t="str">
        <f t="shared" si="259"/>
        <v>3.3.96.39.10 - LOCAÇÃO DE IMÓVEIS</v>
      </c>
    </row>
    <row r="1629" spans="1:21" s="55" customFormat="1" x14ac:dyDescent="0.25">
      <c r="A1629" s="157"/>
      <c r="B1629" s="136" t="s">
        <v>213</v>
      </c>
      <c r="C1629" s="94" t="s">
        <v>213</v>
      </c>
      <c r="D1629" s="94" t="s">
        <v>306</v>
      </c>
      <c r="E1629" s="94" t="s">
        <v>262</v>
      </c>
      <c r="F1629" s="94" t="s">
        <v>223</v>
      </c>
      <c r="G1629" s="350" t="str">
        <f t="shared" si="253"/>
        <v>3.3.96.39.12</v>
      </c>
      <c r="H1629" s="96" t="s">
        <v>433</v>
      </c>
      <c r="I1629" s="216" t="str">
        <f t="shared" si="261"/>
        <v>A</v>
      </c>
      <c r="J1629" s="273">
        <f t="shared" si="260"/>
        <v>5</v>
      </c>
      <c r="K1629" s="474" t="s">
        <v>61</v>
      </c>
      <c r="M1629" s="69" t="str">
        <f t="shared" si="254"/>
        <v>3.3.96.39.12</v>
      </c>
      <c r="N1629" s="69" t="str">
        <f t="shared" si="255"/>
        <v>33963912</v>
      </c>
      <c r="O1629" s="69" t="b">
        <f t="shared" si="256"/>
        <v>1</v>
      </c>
      <c r="P1629" s="186" t="str">
        <f t="shared" si="252"/>
        <v>33963912</v>
      </c>
      <c r="R1629" s="407" t="str">
        <f t="shared" si="257"/>
        <v>A</v>
      </c>
      <c r="S1629" s="55" t="b">
        <f t="shared" si="258"/>
        <v>1</v>
      </c>
      <c r="U1629" s="69" t="str">
        <f t="shared" si="259"/>
        <v>3.3.96.39.12 - LOCAÇÃO DE MÁQUINAS E EQUIPAMENTOS</v>
      </c>
    </row>
    <row r="1630" spans="1:21" s="55" customFormat="1" x14ac:dyDescent="0.25">
      <c r="A1630" s="157"/>
      <c r="B1630" s="136" t="s">
        <v>213</v>
      </c>
      <c r="C1630" s="94" t="s">
        <v>213</v>
      </c>
      <c r="D1630" s="94" t="s">
        <v>306</v>
      </c>
      <c r="E1630" s="94" t="s">
        <v>262</v>
      </c>
      <c r="F1630" s="94" t="s">
        <v>254</v>
      </c>
      <c r="G1630" s="350" t="str">
        <f t="shared" si="253"/>
        <v>3.3.96.39.14</v>
      </c>
      <c r="H1630" s="96" t="s">
        <v>434</v>
      </c>
      <c r="I1630" s="216" t="str">
        <f t="shared" si="261"/>
        <v>A</v>
      </c>
      <c r="J1630" s="273">
        <f t="shared" si="260"/>
        <v>5</v>
      </c>
      <c r="K1630" s="474" t="s">
        <v>61</v>
      </c>
      <c r="M1630" s="69" t="str">
        <f t="shared" si="254"/>
        <v>3.3.96.39.14</v>
      </c>
      <c r="N1630" s="69" t="str">
        <f t="shared" si="255"/>
        <v>33963914</v>
      </c>
      <c r="O1630" s="69" t="b">
        <f t="shared" si="256"/>
        <v>1</v>
      </c>
      <c r="P1630" s="186" t="str">
        <f t="shared" si="252"/>
        <v>33963914</v>
      </c>
      <c r="R1630" s="407" t="str">
        <f t="shared" si="257"/>
        <v>A</v>
      </c>
      <c r="S1630" s="55" t="b">
        <f t="shared" si="258"/>
        <v>1</v>
      </c>
      <c r="U1630" s="69" t="str">
        <f t="shared" si="259"/>
        <v>3.3.96.39.14 - LOCAÇÃO DE BENS MÓVEIS E OUTRAS NATUREZAS E INTANGÍVEIS</v>
      </c>
    </row>
    <row r="1631" spans="1:21" s="55" customFormat="1" x14ac:dyDescent="0.25">
      <c r="A1631" s="157"/>
      <c r="B1631" s="136" t="s">
        <v>213</v>
      </c>
      <c r="C1631" s="94" t="s">
        <v>213</v>
      </c>
      <c r="D1631" s="94" t="s">
        <v>306</v>
      </c>
      <c r="E1631" s="94" t="s">
        <v>262</v>
      </c>
      <c r="F1631" s="94" t="s">
        <v>255</v>
      </c>
      <c r="G1631" s="350" t="str">
        <f t="shared" si="253"/>
        <v>3.3.96.39.16</v>
      </c>
      <c r="H1631" s="96" t="s">
        <v>411</v>
      </c>
      <c r="I1631" s="216" t="str">
        <f t="shared" si="261"/>
        <v>A</v>
      </c>
      <c r="J1631" s="273">
        <f t="shared" si="260"/>
        <v>5</v>
      </c>
      <c r="K1631" s="474" t="s">
        <v>61</v>
      </c>
      <c r="M1631" s="69" t="str">
        <f t="shared" si="254"/>
        <v>3.3.96.39.16</v>
      </c>
      <c r="N1631" s="69" t="str">
        <f t="shared" si="255"/>
        <v>33963916</v>
      </c>
      <c r="O1631" s="69" t="b">
        <f t="shared" si="256"/>
        <v>1</v>
      </c>
      <c r="P1631" s="186" t="str">
        <f t="shared" si="252"/>
        <v>33963916</v>
      </c>
      <c r="R1631" s="407" t="str">
        <f t="shared" si="257"/>
        <v>A</v>
      </c>
      <c r="S1631" s="55" t="b">
        <f t="shared" si="258"/>
        <v>1</v>
      </c>
      <c r="U1631" s="69" t="str">
        <f t="shared" si="259"/>
        <v>3.3.96.39.16 - MANUTENÇÃO E CONSERVAÇÃO DE BENS IMÓVEIS</v>
      </c>
    </row>
    <row r="1632" spans="1:21" s="55" customFormat="1" x14ac:dyDescent="0.25">
      <c r="A1632" s="157"/>
      <c r="B1632" s="136" t="s">
        <v>213</v>
      </c>
      <c r="C1632" s="94" t="s">
        <v>213</v>
      </c>
      <c r="D1632" s="94" t="s">
        <v>306</v>
      </c>
      <c r="E1632" s="94" t="s">
        <v>262</v>
      </c>
      <c r="F1632" s="94" t="s">
        <v>266</v>
      </c>
      <c r="G1632" s="350" t="str">
        <f t="shared" si="253"/>
        <v>3.3.96.39.17</v>
      </c>
      <c r="H1632" s="95" t="s">
        <v>163</v>
      </c>
      <c r="I1632" s="207" t="str">
        <f t="shared" si="261"/>
        <v>A</v>
      </c>
      <c r="J1632" s="273">
        <f t="shared" si="260"/>
        <v>5</v>
      </c>
      <c r="K1632" s="474" t="s">
        <v>61</v>
      </c>
      <c r="M1632" s="69" t="str">
        <f t="shared" si="254"/>
        <v>3.3.96.39.17</v>
      </c>
      <c r="N1632" s="69" t="str">
        <f t="shared" si="255"/>
        <v>33963917</v>
      </c>
      <c r="O1632" s="69" t="b">
        <f t="shared" si="256"/>
        <v>1</v>
      </c>
      <c r="P1632" s="186" t="str">
        <f t="shared" si="252"/>
        <v>33963917</v>
      </c>
      <c r="R1632" s="407" t="str">
        <f t="shared" si="257"/>
        <v>A</v>
      </c>
      <c r="S1632" s="55" t="b">
        <f t="shared" si="258"/>
        <v>1</v>
      </c>
      <c r="U1632" s="69" t="str">
        <f t="shared" si="259"/>
        <v>3.3.96.39.17 - MANUTENÇÃO E CONSERVAÇÃO DE MÁQUINAS E EQUIPAMENTOS</v>
      </c>
    </row>
    <row r="1633" spans="1:21" s="55" customFormat="1" x14ac:dyDescent="0.25">
      <c r="A1633" s="157"/>
      <c r="B1633" s="136" t="s">
        <v>213</v>
      </c>
      <c r="C1633" s="94" t="s">
        <v>213</v>
      </c>
      <c r="D1633" s="94" t="s">
        <v>306</v>
      </c>
      <c r="E1633" s="94" t="s">
        <v>262</v>
      </c>
      <c r="F1633" s="94">
        <v>19</v>
      </c>
      <c r="G1633" s="350" t="str">
        <f t="shared" si="253"/>
        <v>3.3.96.39.19</v>
      </c>
      <c r="H1633" s="95" t="s">
        <v>409</v>
      </c>
      <c r="I1633" s="207" t="str">
        <f t="shared" si="261"/>
        <v>A</v>
      </c>
      <c r="J1633" s="273">
        <f t="shared" si="260"/>
        <v>5</v>
      </c>
      <c r="K1633" s="474" t="s">
        <v>61</v>
      </c>
      <c r="M1633" s="69" t="str">
        <f t="shared" si="254"/>
        <v>3.3.96.39.19</v>
      </c>
      <c r="N1633" s="69" t="str">
        <f t="shared" si="255"/>
        <v>33963919</v>
      </c>
      <c r="O1633" s="69" t="b">
        <f t="shared" si="256"/>
        <v>1</v>
      </c>
      <c r="P1633" s="186" t="str">
        <f t="shared" si="252"/>
        <v>33963919</v>
      </c>
      <c r="R1633" s="407" t="str">
        <f t="shared" si="257"/>
        <v>A</v>
      </c>
      <c r="S1633" s="55" t="b">
        <f t="shared" si="258"/>
        <v>1</v>
      </c>
      <c r="U1633" s="69" t="str">
        <f t="shared" si="259"/>
        <v>3.3.96.39.19 - MANUTENÇÃO E CONSERVAÇÃO DE VEÍCULOS</v>
      </c>
    </row>
    <row r="1634" spans="1:21" s="55" customFormat="1" x14ac:dyDescent="0.25">
      <c r="A1634" s="157"/>
      <c r="B1634" s="136" t="s">
        <v>213</v>
      </c>
      <c r="C1634" s="94" t="s">
        <v>213</v>
      </c>
      <c r="D1634" s="94" t="s">
        <v>306</v>
      </c>
      <c r="E1634" s="94" t="s">
        <v>262</v>
      </c>
      <c r="F1634" s="94">
        <v>20</v>
      </c>
      <c r="G1634" s="350" t="str">
        <f t="shared" si="253"/>
        <v>3.3.96.39.20</v>
      </c>
      <c r="H1634" s="95" t="s">
        <v>410</v>
      </c>
      <c r="I1634" s="207" t="str">
        <f t="shared" si="261"/>
        <v>A</v>
      </c>
      <c r="J1634" s="273">
        <f t="shared" si="260"/>
        <v>5</v>
      </c>
      <c r="K1634" s="474" t="s">
        <v>61</v>
      </c>
      <c r="M1634" s="69" t="str">
        <f t="shared" si="254"/>
        <v>3.3.96.39.20</v>
      </c>
      <c r="N1634" s="69" t="str">
        <f t="shared" si="255"/>
        <v>33963920</v>
      </c>
      <c r="O1634" s="69" t="b">
        <f t="shared" si="256"/>
        <v>1</v>
      </c>
      <c r="P1634" s="186" t="str">
        <f t="shared" si="252"/>
        <v>33963920</v>
      </c>
      <c r="R1634" s="407" t="str">
        <f t="shared" si="257"/>
        <v>A</v>
      </c>
      <c r="S1634" s="55" t="b">
        <f t="shared" si="258"/>
        <v>1</v>
      </c>
      <c r="U1634" s="69" t="str">
        <f t="shared" si="259"/>
        <v>3.3.96.39.20 - MANUTENÇÃO E CONSERVAÇÃO DE BENS MÓVEIS DE OUTRAS NATUREZAS</v>
      </c>
    </row>
    <row r="1635" spans="1:21" s="55" customFormat="1" x14ac:dyDescent="0.25">
      <c r="A1635" s="157"/>
      <c r="B1635" s="136" t="s">
        <v>213</v>
      </c>
      <c r="C1635" s="94" t="s">
        <v>213</v>
      </c>
      <c r="D1635" s="94" t="s">
        <v>306</v>
      </c>
      <c r="E1635" s="94" t="s">
        <v>262</v>
      </c>
      <c r="F1635" s="94">
        <v>21</v>
      </c>
      <c r="G1635" s="350" t="str">
        <f t="shared" si="253"/>
        <v>3.3.96.39.21</v>
      </c>
      <c r="H1635" s="95" t="s">
        <v>435</v>
      </c>
      <c r="I1635" s="207" t="str">
        <f t="shared" si="261"/>
        <v>A</v>
      </c>
      <c r="J1635" s="273">
        <f t="shared" si="260"/>
        <v>5</v>
      </c>
      <c r="K1635" s="474" t="s">
        <v>61</v>
      </c>
      <c r="M1635" s="69" t="str">
        <f t="shared" si="254"/>
        <v>3.3.96.39.21</v>
      </c>
      <c r="N1635" s="69" t="str">
        <f t="shared" si="255"/>
        <v>33963921</v>
      </c>
      <c r="O1635" s="69" t="b">
        <f t="shared" si="256"/>
        <v>1</v>
      </c>
      <c r="P1635" s="186" t="str">
        <f t="shared" si="252"/>
        <v>33963921</v>
      </c>
      <c r="R1635" s="407" t="str">
        <f t="shared" si="257"/>
        <v>A</v>
      </c>
      <c r="S1635" s="55" t="b">
        <f t="shared" si="258"/>
        <v>1</v>
      </c>
      <c r="U1635" s="69" t="str">
        <f t="shared" si="259"/>
        <v>3.3.96.39.21 - MANUTENÇÃO E CONSERVAÇÃO DE ESTRADAS E VIAS</v>
      </c>
    </row>
    <row r="1636" spans="1:21" s="55" customFormat="1" x14ac:dyDescent="0.25">
      <c r="A1636" s="157"/>
      <c r="B1636" s="136" t="s">
        <v>213</v>
      </c>
      <c r="C1636" s="94" t="s">
        <v>213</v>
      </c>
      <c r="D1636" s="94" t="s">
        <v>306</v>
      </c>
      <c r="E1636" s="94" t="s">
        <v>262</v>
      </c>
      <c r="F1636" s="94">
        <v>22</v>
      </c>
      <c r="G1636" s="350" t="str">
        <f t="shared" si="253"/>
        <v>3.3.96.39.22</v>
      </c>
      <c r="H1636" s="95" t="s">
        <v>436</v>
      </c>
      <c r="I1636" s="207" t="str">
        <f t="shared" si="261"/>
        <v>A</v>
      </c>
      <c r="J1636" s="273">
        <f t="shared" si="260"/>
        <v>5</v>
      </c>
      <c r="K1636" s="474" t="s">
        <v>61</v>
      </c>
      <c r="M1636" s="69" t="str">
        <f t="shared" si="254"/>
        <v>3.3.96.39.22</v>
      </c>
      <c r="N1636" s="69" t="str">
        <f t="shared" si="255"/>
        <v>33963922</v>
      </c>
      <c r="O1636" s="69" t="b">
        <f t="shared" si="256"/>
        <v>1</v>
      </c>
      <c r="P1636" s="186" t="str">
        <f t="shared" si="252"/>
        <v>33963922</v>
      </c>
      <c r="R1636" s="407" t="str">
        <f t="shared" si="257"/>
        <v>A</v>
      </c>
      <c r="S1636" s="55" t="b">
        <f t="shared" si="258"/>
        <v>1</v>
      </c>
      <c r="U1636" s="69" t="str">
        <f t="shared" si="259"/>
        <v>3.3.96.39.22 - EXPOSIÇÕES, CONGRESSOS E CONFERÊNCIAS</v>
      </c>
    </row>
    <row r="1637" spans="1:21" s="55" customFormat="1" x14ac:dyDescent="0.25">
      <c r="A1637" s="157"/>
      <c r="B1637" s="136" t="s">
        <v>213</v>
      </c>
      <c r="C1637" s="94" t="s">
        <v>213</v>
      </c>
      <c r="D1637" s="94" t="s">
        <v>306</v>
      </c>
      <c r="E1637" s="94" t="s">
        <v>262</v>
      </c>
      <c r="F1637" s="94">
        <v>23</v>
      </c>
      <c r="G1637" s="350" t="str">
        <f t="shared" si="253"/>
        <v>3.3.96.39.23</v>
      </c>
      <c r="H1637" s="95" t="s">
        <v>437</v>
      </c>
      <c r="I1637" s="207" t="str">
        <f t="shared" si="261"/>
        <v>A</v>
      </c>
      <c r="J1637" s="273">
        <f t="shared" si="260"/>
        <v>5</v>
      </c>
      <c r="K1637" s="474" t="s">
        <v>61</v>
      </c>
      <c r="M1637" s="69" t="str">
        <f t="shared" si="254"/>
        <v>3.3.96.39.23</v>
      </c>
      <c r="N1637" s="69" t="str">
        <f t="shared" si="255"/>
        <v>33963923</v>
      </c>
      <c r="O1637" s="69" t="b">
        <f t="shared" si="256"/>
        <v>1</v>
      </c>
      <c r="P1637" s="186" t="str">
        <f t="shared" si="252"/>
        <v>33963923</v>
      </c>
      <c r="R1637" s="407" t="str">
        <f t="shared" si="257"/>
        <v>A</v>
      </c>
      <c r="S1637" s="55" t="b">
        <f t="shared" si="258"/>
        <v>1</v>
      </c>
      <c r="U1637" s="69" t="str">
        <f t="shared" si="259"/>
        <v>3.3.96.39.23 - FESTIVIDADES E HOMENAGENS</v>
      </c>
    </row>
    <row r="1638" spans="1:21" s="69" customFormat="1" x14ac:dyDescent="0.25">
      <c r="A1638" s="85"/>
      <c r="B1638" s="136" t="s">
        <v>213</v>
      </c>
      <c r="C1638" s="94" t="s">
        <v>213</v>
      </c>
      <c r="D1638" s="94" t="s">
        <v>306</v>
      </c>
      <c r="E1638" s="94" t="s">
        <v>262</v>
      </c>
      <c r="F1638" s="94">
        <v>32</v>
      </c>
      <c r="G1638" s="350" t="str">
        <f t="shared" si="253"/>
        <v>3.3.96.39.32</v>
      </c>
      <c r="H1638" s="95" t="s">
        <v>329</v>
      </c>
      <c r="I1638" s="207" t="str">
        <f t="shared" si="261"/>
        <v>A</v>
      </c>
      <c r="J1638" s="273">
        <f t="shared" si="260"/>
        <v>5</v>
      </c>
      <c r="K1638" s="474" t="s">
        <v>61</v>
      </c>
      <c r="M1638" s="69" t="str">
        <f t="shared" si="254"/>
        <v>3.3.96.39.32</v>
      </c>
      <c r="N1638" s="69" t="str">
        <f t="shared" si="255"/>
        <v>33963932</v>
      </c>
      <c r="O1638" s="69" t="b">
        <f t="shared" si="256"/>
        <v>1</v>
      </c>
      <c r="P1638" s="186" t="str">
        <f t="shared" si="252"/>
        <v>33963932</v>
      </c>
      <c r="R1638" s="407" t="str">
        <f t="shared" si="257"/>
        <v>A</v>
      </c>
      <c r="S1638" s="69" t="b">
        <f t="shared" si="258"/>
        <v>1</v>
      </c>
      <c r="U1638" s="69" t="str">
        <f t="shared" si="259"/>
        <v>3.3.96.39.32 - TRANSPORTE ESCOLAR</v>
      </c>
    </row>
    <row r="1639" spans="1:21" s="55" customFormat="1" x14ac:dyDescent="0.25">
      <c r="A1639" s="157"/>
      <c r="B1639" s="136" t="s">
        <v>213</v>
      </c>
      <c r="C1639" s="94" t="s">
        <v>213</v>
      </c>
      <c r="D1639" s="94" t="s">
        <v>306</v>
      </c>
      <c r="E1639" s="94" t="s">
        <v>262</v>
      </c>
      <c r="F1639" s="94">
        <v>35</v>
      </c>
      <c r="G1639" s="350" t="str">
        <f t="shared" si="253"/>
        <v>3.3.96.39.35</v>
      </c>
      <c r="H1639" s="95" t="s">
        <v>424</v>
      </c>
      <c r="I1639" s="207" t="str">
        <f t="shared" si="261"/>
        <v>A</v>
      </c>
      <c r="J1639" s="273">
        <f t="shared" si="260"/>
        <v>5</v>
      </c>
      <c r="K1639" s="474" t="s">
        <v>61</v>
      </c>
      <c r="M1639" s="69" t="str">
        <f t="shared" si="254"/>
        <v>3.3.96.39.35</v>
      </c>
      <c r="N1639" s="69" t="str">
        <f t="shared" si="255"/>
        <v>33963935</v>
      </c>
      <c r="O1639" s="69" t="b">
        <f t="shared" si="256"/>
        <v>1</v>
      </c>
      <c r="P1639" s="186" t="str">
        <f t="shared" si="252"/>
        <v>33963935</v>
      </c>
      <c r="R1639" s="407" t="str">
        <f t="shared" si="257"/>
        <v>A</v>
      </c>
      <c r="S1639" s="55" t="b">
        <f t="shared" si="258"/>
        <v>1</v>
      </c>
      <c r="U1639" s="69" t="str">
        <f t="shared" si="259"/>
        <v>3.3.96.39.35 - MULTAS DEDUTÍVEIS</v>
      </c>
    </row>
    <row r="1640" spans="1:21" s="55" customFormat="1" x14ac:dyDescent="0.25">
      <c r="A1640" s="157"/>
      <c r="B1640" s="136" t="s">
        <v>213</v>
      </c>
      <c r="C1640" s="94" t="s">
        <v>213</v>
      </c>
      <c r="D1640" s="94" t="s">
        <v>306</v>
      </c>
      <c r="E1640" s="94" t="s">
        <v>262</v>
      </c>
      <c r="F1640" s="94">
        <v>36</v>
      </c>
      <c r="G1640" s="350" t="str">
        <f t="shared" si="253"/>
        <v>3.3.96.39.36</v>
      </c>
      <c r="H1640" s="95" t="s">
        <v>427</v>
      </c>
      <c r="I1640" s="207" t="str">
        <f t="shared" si="261"/>
        <v>A</v>
      </c>
      <c r="J1640" s="273">
        <f t="shared" si="260"/>
        <v>5</v>
      </c>
      <c r="K1640" s="474" t="s">
        <v>61</v>
      </c>
      <c r="M1640" s="69" t="str">
        <f t="shared" si="254"/>
        <v>3.3.96.39.36</v>
      </c>
      <c r="N1640" s="69" t="str">
        <f t="shared" si="255"/>
        <v>33963936</v>
      </c>
      <c r="O1640" s="69" t="b">
        <f t="shared" si="256"/>
        <v>1</v>
      </c>
      <c r="P1640" s="186" t="str">
        <f t="shared" si="252"/>
        <v>33963936</v>
      </c>
      <c r="R1640" s="407" t="str">
        <f t="shared" si="257"/>
        <v>A</v>
      </c>
      <c r="S1640" s="55" t="b">
        <f t="shared" si="258"/>
        <v>1</v>
      </c>
      <c r="U1640" s="69" t="str">
        <f t="shared" si="259"/>
        <v>3.3.96.39.36 - MULTAS INDEDUTÍVEIS</v>
      </c>
    </row>
    <row r="1641" spans="1:21" s="55" customFormat="1" x14ac:dyDescent="0.25">
      <c r="A1641" s="157"/>
      <c r="B1641" s="136" t="s">
        <v>213</v>
      </c>
      <c r="C1641" s="94" t="s">
        <v>213</v>
      </c>
      <c r="D1641" s="94" t="s">
        <v>306</v>
      </c>
      <c r="E1641" s="94" t="s">
        <v>262</v>
      </c>
      <c r="F1641" s="94">
        <v>37</v>
      </c>
      <c r="G1641" s="350" t="str">
        <f t="shared" si="253"/>
        <v>3.3.96.39.37</v>
      </c>
      <c r="H1641" s="95" t="s">
        <v>425</v>
      </c>
      <c r="I1641" s="207" t="str">
        <f t="shared" si="261"/>
        <v>A</v>
      </c>
      <c r="J1641" s="273">
        <f t="shared" si="260"/>
        <v>5</v>
      </c>
      <c r="K1641" s="474" t="s">
        <v>61</v>
      </c>
      <c r="M1641" s="69" t="str">
        <f t="shared" si="254"/>
        <v>3.3.96.39.37</v>
      </c>
      <c r="N1641" s="69" t="str">
        <f t="shared" si="255"/>
        <v>33963937</v>
      </c>
      <c r="O1641" s="69" t="b">
        <f t="shared" si="256"/>
        <v>1</v>
      </c>
      <c r="P1641" s="186" t="str">
        <f t="shared" si="252"/>
        <v>33963937</v>
      </c>
      <c r="R1641" s="407" t="str">
        <f t="shared" si="257"/>
        <v>A</v>
      </c>
      <c r="S1641" s="55" t="b">
        <f t="shared" si="258"/>
        <v>1</v>
      </c>
      <c r="U1641" s="69" t="str">
        <f t="shared" si="259"/>
        <v>3.3.96.39.37 - JUROS</v>
      </c>
    </row>
    <row r="1642" spans="1:21" s="55" customFormat="1" x14ac:dyDescent="0.25">
      <c r="A1642" s="157"/>
      <c r="B1642" s="136" t="s">
        <v>213</v>
      </c>
      <c r="C1642" s="94" t="s">
        <v>213</v>
      </c>
      <c r="D1642" s="94" t="s">
        <v>306</v>
      </c>
      <c r="E1642" s="94" t="s">
        <v>262</v>
      </c>
      <c r="F1642" s="94">
        <v>38</v>
      </c>
      <c r="G1642" s="350" t="str">
        <f t="shared" si="253"/>
        <v>3.3.96.39.38</v>
      </c>
      <c r="H1642" s="95" t="s">
        <v>423</v>
      </c>
      <c r="I1642" s="207" t="str">
        <f t="shared" si="261"/>
        <v>A</v>
      </c>
      <c r="J1642" s="273">
        <f t="shared" si="260"/>
        <v>5</v>
      </c>
      <c r="K1642" s="474" t="s">
        <v>61</v>
      </c>
      <c r="M1642" s="69" t="str">
        <f t="shared" si="254"/>
        <v>3.3.96.39.38</v>
      </c>
      <c r="N1642" s="69" t="str">
        <f t="shared" si="255"/>
        <v>33963938</v>
      </c>
      <c r="O1642" s="69" t="b">
        <f t="shared" si="256"/>
        <v>1</v>
      </c>
      <c r="P1642" s="186" t="str">
        <f t="shared" si="252"/>
        <v>33963938</v>
      </c>
      <c r="R1642" s="407" t="str">
        <f t="shared" si="257"/>
        <v>A</v>
      </c>
      <c r="S1642" s="55" t="b">
        <f t="shared" si="258"/>
        <v>1</v>
      </c>
      <c r="U1642" s="69" t="str">
        <f t="shared" si="259"/>
        <v>3.3.96.39.38 - ENCARGOS FINANCEIROS DEDUTÍVEIS</v>
      </c>
    </row>
    <row r="1643" spans="1:21" s="55" customFormat="1" x14ac:dyDescent="0.25">
      <c r="A1643" s="157"/>
      <c r="B1643" s="136" t="s">
        <v>213</v>
      </c>
      <c r="C1643" s="94" t="s">
        <v>213</v>
      </c>
      <c r="D1643" s="94" t="s">
        <v>306</v>
      </c>
      <c r="E1643" s="94" t="s">
        <v>262</v>
      </c>
      <c r="F1643" s="94">
        <v>39</v>
      </c>
      <c r="G1643" s="350" t="str">
        <f t="shared" si="253"/>
        <v>3.3.96.39.39</v>
      </c>
      <c r="H1643" s="95" t="s">
        <v>426</v>
      </c>
      <c r="I1643" s="207" t="str">
        <f t="shared" si="261"/>
        <v>A</v>
      </c>
      <c r="J1643" s="273">
        <f t="shared" si="260"/>
        <v>5</v>
      </c>
      <c r="K1643" s="474" t="s">
        <v>61</v>
      </c>
      <c r="M1643" s="69" t="str">
        <f t="shared" si="254"/>
        <v>3.3.96.39.39</v>
      </c>
      <c r="N1643" s="69" t="str">
        <f t="shared" si="255"/>
        <v>33963939</v>
      </c>
      <c r="O1643" s="69" t="b">
        <f t="shared" si="256"/>
        <v>1</v>
      </c>
      <c r="P1643" s="186" t="str">
        <f t="shared" si="252"/>
        <v>33963939</v>
      </c>
      <c r="R1643" s="407" t="str">
        <f t="shared" si="257"/>
        <v>A</v>
      </c>
      <c r="S1643" s="55" t="b">
        <f t="shared" si="258"/>
        <v>1</v>
      </c>
      <c r="U1643" s="69" t="str">
        <f t="shared" si="259"/>
        <v>3.3.96.39.39 - ENCARGOS FINANCEIROS INDEDUTÍVEIS</v>
      </c>
    </row>
    <row r="1644" spans="1:21" s="55" customFormat="1" x14ac:dyDescent="0.25">
      <c r="A1644" s="157"/>
      <c r="B1644" s="136" t="s">
        <v>213</v>
      </c>
      <c r="C1644" s="94" t="s">
        <v>213</v>
      </c>
      <c r="D1644" s="94" t="s">
        <v>306</v>
      </c>
      <c r="E1644" s="94" t="s">
        <v>262</v>
      </c>
      <c r="F1644" s="94">
        <v>40</v>
      </c>
      <c r="G1644" s="350" t="str">
        <f t="shared" si="253"/>
        <v>3.3.96.39.40</v>
      </c>
      <c r="H1644" s="95" t="s">
        <v>438</v>
      </c>
      <c r="I1644" s="207" t="str">
        <f t="shared" si="261"/>
        <v>A</v>
      </c>
      <c r="J1644" s="273">
        <f t="shared" si="260"/>
        <v>5</v>
      </c>
      <c r="K1644" s="474" t="s">
        <v>61</v>
      </c>
      <c r="M1644" s="69" t="str">
        <f t="shared" si="254"/>
        <v>3.3.96.39.40</v>
      </c>
      <c r="N1644" s="69" t="str">
        <f t="shared" si="255"/>
        <v>33963940</v>
      </c>
      <c r="O1644" s="69" t="b">
        <f t="shared" si="256"/>
        <v>1</v>
      </c>
      <c r="P1644" s="186" t="str">
        <f t="shared" si="252"/>
        <v>33963940</v>
      </c>
      <c r="R1644" s="407" t="str">
        <f t="shared" si="257"/>
        <v>A</v>
      </c>
      <c r="S1644" s="55" t="b">
        <f t="shared" si="258"/>
        <v>1</v>
      </c>
      <c r="U1644" s="69" t="str">
        <f t="shared" si="259"/>
        <v>3.3.96.39.40 - PROGRAMA DE ALIMENTAÇÃO DO TRABALHADOR</v>
      </c>
    </row>
    <row r="1645" spans="1:21" s="55" customFormat="1" x14ac:dyDescent="0.25">
      <c r="A1645" s="157"/>
      <c r="B1645" s="136" t="s">
        <v>213</v>
      </c>
      <c r="C1645" s="94" t="s">
        <v>213</v>
      </c>
      <c r="D1645" s="94" t="s">
        <v>306</v>
      </c>
      <c r="E1645" s="94" t="s">
        <v>262</v>
      </c>
      <c r="F1645" s="94">
        <v>41</v>
      </c>
      <c r="G1645" s="350" t="str">
        <f t="shared" si="253"/>
        <v>3.3.96.39.41</v>
      </c>
      <c r="H1645" s="95" t="s">
        <v>412</v>
      </c>
      <c r="I1645" s="207" t="str">
        <f t="shared" si="261"/>
        <v>A</v>
      </c>
      <c r="J1645" s="273">
        <f t="shared" si="260"/>
        <v>5</v>
      </c>
      <c r="K1645" s="474" t="s">
        <v>61</v>
      </c>
      <c r="M1645" s="69" t="str">
        <f t="shared" si="254"/>
        <v>3.3.96.39.41</v>
      </c>
      <c r="N1645" s="69" t="str">
        <f t="shared" si="255"/>
        <v>33963941</v>
      </c>
      <c r="O1645" s="69" t="b">
        <f t="shared" si="256"/>
        <v>1</v>
      </c>
      <c r="P1645" s="186" t="str">
        <f t="shared" si="252"/>
        <v>33963941</v>
      </c>
      <c r="R1645" s="407" t="str">
        <f t="shared" si="257"/>
        <v>A</v>
      </c>
      <c r="S1645" s="55" t="b">
        <f t="shared" si="258"/>
        <v>1</v>
      </c>
      <c r="U1645" s="69" t="str">
        <f t="shared" si="259"/>
        <v>3.3.96.39.41 - FORNECIMENTO DE ALIMENTAÇÃO</v>
      </c>
    </row>
    <row r="1646" spans="1:21" s="55" customFormat="1" x14ac:dyDescent="0.25">
      <c r="A1646" s="157"/>
      <c r="B1646" s="136" t="s">
        <v>213</v>
      </c>
      <c r="C1646" s="94" t="s">
        <v>213</v>
      </c>
      <c r="D1646" s="94" t="s">
        <v>306</v>
      </c>
      <c r="E1646" s="94" t="s">
        <v>262</v>
      </c>
      <c r="F1646" s="94">
        <v>42</v>
      </c>
      <c r="G1646" s="350" t="str">
        <f t="shared" si="253"/>
        <v>3.3.96.39.42</v>
      </c>
      <c r="H1646" s="95" t="s">
        <v>413</v>
      </c>
      <c r="I1646" s="207" t="str">
        <f t="shared" si="261"/>
        <v>A</v>
      </c>
      <c r="J1646" s="273">
        <f t="shared" si="260"/>
        <v>5</v>
      </c>
      <c r="K1646" s="474" t="s">
        <v>61</v>
      </c>
      <c r="M1646" s="69" t="str">
        <f t="shared" si="254"/>
        <v>3.3.96.39.42</v>
      </c>
      <c r="N1646" s="69" t="str">
        <f t="shared" si="255"/>
        <v>33963942</v>
      </c>
      <c r="O1646" s="69" t="b">
        <f t="shared" si="256"/>
        <v>1</v>
      </c>
      <c r="P1646" s="186" t="str">
        <f t="shared" si="252"/>
        <v>33963942</v>
      </c>
      <c r="R1646" s="407" t="str">
        <f t="shared" si="257"/>
        <v>A</v>
      </c>
      <c r="S1646" s="55" t="b">
        <f t="shared" si="258"/>
        <v>1</v>
      </c>
      <c r="U1646" s="69" t="str">
        <f t="shared" si="259"/>
        <v>3.3.96.39.42 - SERVIÇOS DE CARÁTER SECRETO OU RESERVADO</v>
      </c>
    </row>
    <row r="1647" spans="1:21" s="55" customFormat="1" x14ac:dyDescent="0.25">
      <c r="A1647" s="157"/>
      <c r="B1647" s="136" t="s">
        <v>213</v>
      </c>
      <c r="C1647" s="94" t="s">
        <v>213</v>
      </c>
      <c r="D1647" s="94" t="s">
        <v>306</v>
      </c>
      <c r="E1647" s="94" t="s">
        <v>262</v>
      </c>
      <c r="F1647" s="94" t="s">
        <v>243</v>
      </c>
      <c r="G1647" s="350" t="str">
        <f t="shared" si="253"/>
        <v>3.3.96.39.43</v>
      </c>
      <c r="H1647" s="95" t="s">
        <v>164</v>
      </c>
      <c r="I1647" s="207" t="str">
        <f t="shared" si="261"/>
        <v>A</v>
      </c>
      <c r="J1647" s="273">
        <f t="shared" si="260"/>
        <v>5</v>
      </c>
      <c r="K1647" s="474" t="s">
        <v>61</v>
      </c>
      <c r="M1647" s="69" t="str">
        <f t="shared" si="254"/>
        <v>3.3.96.39.43</v>
      </c>
      <c r="N1647" s="69" t="str">
        <f t="shared" si="255"/>
        <v>33963943</v>
      </c>
      <c r="O1647" s="69" t="b">
        <f t="shared" si="256"/>
        <v>1</v>
      </c>
      <c r="P1647" s="186" t="str">
        <f t="shared" si="252"/>
        <v>33963943</v>
      </c>
      <c r="R1647" s="407" t="str">
        <f t="shared" si="257"/>
        <v>A</v>
      </c>
      <c r="S1647" s="55" t="b">
        <f t="shared" si="258"/>
        <v>1</v>
      </c>
      <c r="U1647" s="69" t="str">
        <f t="shared" si="259"/>
        <v>3.3.96.39.43 - SERVIÇOS DE ENERGIA ELÉTRICA</v>
      </c>
    </row>
    <row r="1648" spans="1:21" s="55" customFormat="1" x14ac:dyDescent="0.25">
      <c r="A1648" s="157"/>
      <c r="B1648" s="136" t="s">
        <v>213</v>
      </c>
      <c r="C1648" s="94" t="s">
        <v>213</v>
      </c>
      <c r="D1648" s="94" t="s">
        <v>306</v>
      </c>
      <c r="E1648" s="94" t="s">
        <v>262</v>
      </c>
      <c r="F1648" s="94" t="s">
        <v>244</v>
      </c>
      <c r="G1648" s="350" t="str">
        <f t="shared" si="253"/>
        <v>3.3.96.39.44</v>
      </c>
      <c r="H1648" s="95" t="s">
        <v>165</v>
      </c>
      <c r="I1648" s="207" t="str">
        <f t="shared" si="261"/>
        <v>A</v>
      </c>
      <c r="J1648" s="273">
        <f t="shared" si="260"/>
        <v>5</v>
      </c>
      <c r="K1648" s="474" t="s">
        <v>61</v>
      </c>
      <c r="M1648" s="69" t="str">
        <f t="shared" si="254"/>
        <v>3.3.96.39.44</v>
      </c>
      <c r="N1648" s="69" t="str">
        <f t="shared" si="255"/>
        <v>33963944</v>
      </c>
      <c r="O1648" s="69" t="b">
        <f t="shared" si="256"/>
        <v>1</v>
      </c>
      <c r="P1648" s="186" t="str">
        <f t="shared" ref="P1648:P1711" si="262">TRIM(SUBSTITUTE(TEXT(G1648,"00000000"),".",""))</f>
        <v>33963944</v>
      </c>
      <c r="R1648" s="407" t="str">
        <f t="shared" si="257"/>
        <v>A</v>
      </c>
      <c r="S1648" s="55" t="b">
        <f t="shared" si="258"/>
        <v>1</v>
      </c>
      <c r="U1648" s="69" t="str">
        <f t="shared" si="259"/>
        <v>3.3.96.39.44 - SERVIÇOS DE ÁGUA E ESGOTO</v>
      </c>
    </row>
    <row r="1649" spans="1:21" s="55" customFormat="1" x14ac:dyDescent="0.25">
      <c r="A1649" s="157"/>
      <c r="B1649" s="136" t="s">
        <v>213</v>
      </c>
      <c r="C1649" s="94" t="s">
        <v>213</v>
      </c>
      <c r="D1649" s="94" t="s">
        <v>306</v>
      </c>
      <c r="E1649" s="94" t="s">
        <v>262</v>
      </c>
      <c r="F1649" s="94">
        <v>45</v>
      </c>
      <c r="G1649" s="350" t="str">
        <f t="shared" si="253"/>
        <v>3.3.96.39.45</v>
      </c>
      <c r="H1649" s="95" t="s">
        <v>439</v>
      </c>
      <c r="I1649" s="207" t="str">
        <f t="shared" si="261"/>
        <v>A</v>
      </c>
      <c r="J1649" s="273">
        <f t="shared" si="260"/>
        <v>5</v>
      </c>
      <c r="K1649" s="474" t="s">
        <v>61</v>
      </c>
      <c r="M1649" s="69" t="str">
        <f t="shared" si="254"/>
        <v>3.3.96.39.45</v>
      </c>
      <c r="N1649" s="69" t="str">
        <f t="shared" si="255"/>
        <v>33963945</v>
      </c>
      <c r="O1649" s="69" t="b">
        <f t="shared" si="256"/>
        <v>1</v>
      </c>
      <c r="P1649" s="186" t="str">
        <f t="shared" si="262"/>
        <v>33963945</v>
      </c>
      <c r="R1649" s="407" t="str">
        <f t="shared" si="257"/>
        <v>A</v>
      </c>
      <c r="S1649" s="55" t="b">
        <f t="shared" si="258"/>
        <v>1</v>
      </c>
      <c r="U1649" s="69" t="str">
        <f t="shared" si="259"/>
        <v>3.3.96.39.45 - SERVIÇOS DE GÁS</v>
      </c>
    </row>
    <row r="1650" spans="1:21" s="55" customFormat="1" x14ac:dyDescent="0.25">
      <c r="A1650" s="157"/>
      <c r="B1650" s="136" t="s">
        <v>213</v>
      </c>
      <c r="C1650" s="94" t="s">
        <v>213</v>
      </c>
      <c r="D1650" s="94" t="s">
        <v>306</v>
      </c>
      <c r="E1650" s="94" t="s">
        <v>262</v>
      </c>
      <c r="F1650" s="94">
        <v>46</v>
      </c>
      <c r="G1650" s="350" t="str">
        <f t="shared" si="253"/>
        <v>3.3.96.39.46</v>
      </c>
      <c r="H1650" s="95" t="s">
        <v>415</v>
      </c>
      <c r="I1650" s="207" t="str">
        <f t="shared" si="261"/>
        <v>A</v>
      </c>
      <c r="J1650" s="273">
        <f t="shared" si="260"/>
        <v>5</v>
      </c>
      <c r="K1650" s="474" t="s">
        <v>61</v>
      </c>
      <c r="M1650" s="69" t="str">
        <f t="shared" si="254"/>
        <v>3.3.96.39.46</v>
      </c>
      <c r="N1650" s="69" t="str">
        <f t="shared" si="255"/>
        <v>33963946</v>
      </c>
      <c r="O1650" s="69" t="b">
        <f t="shared" si="256"/>
        <v>1</v>
      </c>
      <c r="P1650" s="186" t="str">
        <f t="shared" si="262"/>
        <v>33963946</v>
      </c>
      <c r="R1650" s="407" t="str">
        <f t="shared" si="257"/>
        <v>A</v>
      </c>
      <c r="S1650" s="55" t="b">
        <f t="shared" si="258"/>
        <v>1</v>
      </c>
      <c r="U1650" s="69" t="str">
        <f t="shared" si="259"/>
        <v>3.3.96.39.46 - SERVIÇOS DOMÉSTICOS</v>
      </c>
    </row>
    <row r="1651" spans="1:21" s="55" customFormat="1" x14ac:dyDescent="0.25">
      <c r="A1651" s="157"/>
      <c r="B1651" s="136" t="s">
        <v>213</v>
      </c>
      <c r="C1651" s="94" t="s">
        <v>213</v>
      </c>
      <c r="D1651" s="94" t="s">
        <v>306</v>
      </c>
      <c r="E1651" s="94" t="s">
        <v>262</v>
      </c>
      <c r="F1651" s="94" t="s">
        <v>247</v>
      </c>
      <c r="G1651" s="350" t="str">
        <f t="shared" si="253"/>
        <v>3.3.96.39.47</v>
      </c>
      <c r="H1651" s="95" t="s">
        <v>166</v>
      </c>
      <c r="I1651" s="207" t="str">
        <f t="shared" si="261"/>
        <v>A</v>
      </c>
      <c r="J1651" s="273">
        <f t="shared" si="260"/>
        <v>5</v>
      </c>
      <c r="K1651" s="474" t="s">
        <v>61</v>
      </c>
      <c r="M1651" s="69" t="str">
        <f t="shared" si="254"/>
        <v>3.3.96.39.47</v>
      </c>
      <c r="N1651" s="69" t="str">
        <f t="shared" si="255"/>
        <v>33963947</v>
      </c>
      <c r="O1651" s="69" t="b">
        <f t="shared" si="256"/>
        <v>1</v>
      </c>
      <c r="P1651" s="186" t="str">
        <f t="shared" si="262"/>
        <v>33963947</v>
      </c>
      <c r="R1651" s="407" t="str">
        <f t="shared" si="257"/>
        <v>A</v>
      </c>
      <c r="S1651" s="55" t="b">
        <f t="shared" si="258"/>
        <v>1</v>
      </c>
      <c r="U1651" s="69" t="str">
        <f t="shared" si="259"/>
        <v>3.3.96.39.47 - SERVIÇOS DE COMUNICAÇÃO EM GERAL</v>
      </c>
    </row>
    <row r="1652" spans="1:21" s="55" customFormat="1" x14ac:dyDescent="0.25">
      <c r="A1652" s="157"/>
      <c r="B1652" s="136" t="s">
        <v>213</v>
      </c>
      <c r="C1652" s="94" t="s">
        <v>213</v>
      </c>
      <c r="D1652" s="94" t="s">
        <v>306</v>
      </c>
      <c r="E1652" s="94" t="s">
        <v>262</v>
      </c>
      <c r="F1652" s="94">
        <v>48</v>
      </c>
      <c r="G1652" s="350" t="str">
        <f t="shared" si="253"/>
        <v>3.3.96.39.48</v>
      </c>
      <c r="H1652" s="95" t="s">
        <v>416</v>
      </c>
      <c r="I1652" s="207" t="str">
        <f t="shared" si="261"/>
        <v>A</v>
      </c>
      <c r="J1652" s="273">
        <f t="shared" si="260"/>
        <v>5</v>
      </c>
      <c r="K1652" s="474" t="s">
        <v>61</v>
      </c>
      <c r="M1652" s="69" t="str">
        <f t="shared" si="254"/>
        <v>3.3.96.39.48</v>
      </c>
      <c r="N1652" s="69" t="str">
        <f t="shared" si="255"/>
        <v>33963948</v>
      </c>
      <c r="O1652" s="69" t="b">
        <f t="shared" si="256"/>
        <v>1</v>
      </c>
      <c r="P1652" s="186" t="str">
        <f t="shared" si="262"/>
        <v>33963948</v>
      </c>
      <c r="R1652" s="407" t="str">
        <f t="shared" si="257"/>
        <v>A</v>
      </c>
      <c r="S1652" s="55" t="b">
        <f t="shared" si="258"/>
        <v>1</v>
      </c>
      <c r="U1652" s="69" t="str">
        <f t="shared" si="259"/>
        <v>3.3.96.39.48 - SERVIÇO DE SELEÇÃO E TREINAMENTO</v>
      </c>
    </row>
    <row r="1653" spans="1:21" s="55" customFormat="1" x14ac:dyDescent="0.25">
      <c r="A1653" s="157"/>
      <c r="B1653" s="136" t="s">
        <v>213</v>
      </c>
      <c r="C1653" s="94" t="s">
        <v>213</v>
      </c>
      <c r="D1653" s="94" t="s">
        <v>306</v>
      </c>
      <c r="E1653" s="94" t="s">
        <v>262</v>
      </c>
      <c r="F1653" s="94">
        <v>49</v>
      </c>
      <c r="G1653" s="350" t="str">
        <f t="shared" si="253"/>
        <v>3.3.96.39.49</v>
      </c>
      <c r="H1653" s="95" t="s">
        <v>440</v>
      </c>
      <c r="I1653" s="207" t="str">
        <f t="shared" si="261"/>
        <v>A</v>
      </c>
      <c r="J1653" s="273">
        <f t="shared" si="260"/>
        <v>5</v>
      </c>
      <c r="K1653" s="474" t="s">
        <v>61</v>
      </c>
      <c r="M1653" s="69" t="str">
        <f t="shared" si="254"/>
        <v>3.3.96.39.49</v>
      </c>
      <c r="N1653" s="69" t="str">
        <f t="shared" si="255"/>
        <v>33963949</v>
      </c>
      <c r="O1653" s="69" t="b">
        <f t="shared" si="256"/>
        <v>1</v>
      </c>
      <c r="P1653" s="186" t="str">
        <f t="shared" si="262"/>
        <v>33963949</v>
      </c>
      <c r="R1653" s="407" t="str">
        <f t="shared" si="257"/>
        <v>A</v>
      </c>
      <c r="S1653" s="55" t="b">
        <f t="shared" si="258"/>
        <v>1</v>
      </c>
      <c r="U1653" s="69" t="str">
        <f t="shared" si="259"/>
        <v>3.3.96.39.49 - PRODUÇÕES JORNALÍSTICAS</v>
      </c>
    </row>
    <row r="1654" spans="1:21" s="55" customFormat="1" x14ac:dyDescent="0.25">
      <c r="A1654" s="157"/>
      <c r="B1654" s="136" t="s">
        <v>213</v>
      </c>
      <c r="C1654" s="94" t="s">
        <v>213</v>
      </c>
      <c r="D1654" s="94" t="s">
        <v>306</v>
      </c>
      <c r="E1654" s="94" t="s">
        <v>262</v>
      </c>
      <c r="F1654" s="94" t="s">
        <v>235</v>
      </c>
      <c r="G1654" s="350" t="str">
        <f t="shared" si="253"/>
        <v>3.3.96.39.50</v>
      </c>
      <c r="H1654" s="95" t="s">
        <v>695</v>
      </c>
      <c r="I1654" s="207" t="str">
        <f t="shared" si="261"/>
        <v>A</v>
      </c>
      <c r="J1654" s="273">
        <f t="shared" si="260"/>
        <v>5</v>
      </c>
      <c r="K1654" s="474" t="s">
        <v>61</v>
      </c>
      <c r="M1654" s="69" t="str">
        <f t="shared" si="254"/>
        <v>3.3.96.39.50</v>
      </c>
      <c r="N1654" s="69" t="str">
        <f t="shared" si="255"/>
        <v>33963950</v>
      </c>
      <c r="O1654" s="69" t="b">
        <f t="shared" si="256"/>
        <v>1</v>
      </c>
      <c r="P1654" s="186" t="str">
        <f t="shared" si="262"/>
        <v>33963950</v>
      </c>
      <c r="R1654" s="407" t="str">
        <f t="shared" si="257"/>
        <v>A</v>
      </c>
      <c r="S1654" s="55" t="b">
        <f t="shared" si="258"/>
        <v>1</v>
      </c>
      <c r="U1654" s="69" t="str">
        <f t="shared" si="259"/>
        <v>3.3.96.39.50 - SERV.MEDICO-HOSPITAL., ODONTOL.E LABORATORIAIS</v>
      </c>
    </row>
    <row r="1655" spans="1:21" s="55" customFormat="1" x14ac:dyDescent="0.25">
      <c r="A1655" s="157"/>
      <c r="B1655" s="136" t="s">
        <v>213</v>
      </c>
      <c r="C1655" s="94" t="s">
        <v>213</v>
      </c>
      <c r="D1655" s="94" t="s">
        <v>306</v>
      </c>
      <c r="E1655" s="94" t="s">
        <v>262</v>
      </c>
      <c r="F1655" s="94">
        <v>51</v>
      </c>
      <c r="G1655" s="350" t="str">
        <f t="shared" si="253"/>
        <v>3.3.96.39.51</v>
      </c>
      <c r="H1655" s="95" t="s">
        <v>441</v>
      </c>
      <c r="I1655" s="207" t="str">
        <f t="shared" si="261"/>
        <v>A</v>
      </c>
      <c r="J1655" s="273">
        <f t="shared" si="260"/>
        <v>5</v>
      </c>
      <c r="K1655" s="474" t="s">
        <v>61</v>
      </c>
      <c r="M1655" s="69" t="str">
        <f t="shared" si="254"/>
        <v>3.3.96.39.51</v>
      </c>
      <c r="N1655" s="69" t="str">
        <f t="shared" si="255"/>
        <v>33963951</v>
      </c>
      <c r="O1655" s="69" t="b">
        <f t="shared" si="256"/>
        <v>1</v>
      </c>
      <c r="P1655" s="186" t="str">
        <f t="shared" si="262"/>
        <v>33963951</v>
      </c>
      <c r="R1655" s="407" t="str">
        <f t="shared" si="257"/>
        <v>A</v>
      </c>
      <c r="S1655" s="55" t="b">
        <f t="shared" si="258"/>
        <v>1</v>
      </c>
      <c r="U1655" s="69" t="str">
        <f t="shared" si="259"/>
        <v>3.3.96.39.51 - SERVIÇOS DE ANÁLISES E PESQUISAS CIENTÍFICAS</v>
      </c>
    </row>
    <row r="1656" spans="1:21" s="55" customFormat="1" x14ac:dyDescent="0.25">
      <c r="A1656" s="157"/>
      <c r="B1656" s="136" t="s">
        <v>213</v>
      </c>
      <c r="C1656" s="94" t="s">
        <v>213</v>
      </c>
      <c r="D1656" s="94" t="s">
        <v>306</v>
      </c>
      <c r="E1656" s="94" t="s">
        <v>262</v>
      </c>
      <c r="F1656" s="94">
        <v>52</v>
      </c>
      <c r="G1656" s="350" t="str">
        <f t="shared" si="253"/>
        <v>3.3.96.39.52</v>
      </c>
      <c r="H1656" s="95" t="s">
        <v>417</v>
      </c>
      <c r="I1656" s="207" t="str">
        <f t="shared" si="261"/>
        <v>A</v>
      </c>
      <c r="J1656" s="273">
        <f t="shared" si="260"/>
        <v>5</v>
      </c>
      <c r="K1656" s="474" t="s">
        <v>61</v>
      </c>
      <c r="M1656" s="69" t="str">
        <f t="shared" si="254"/>
        <v>3.3.96.39.52</v>
      </c>
      <c r="N1656" s="69" t="str">
        <f t="shared" si="255"/>
        <v>33963952</v>
      </c>
      <c r="O1656" s="69" t="b">
        <f t="shared" si="256"/>
        <v>1</v>
      </c>
      <c r="P1656" s="186" t="str">
        <f t="shared" si="262"/>
        <v>33963952</v>
      </c>
      <c r="R1656" s="407" t="str">
        <f t="shared" si="257"/>
        <v>A</v>
      </c>
      <c r="S1656" s="55" t="b">
        <f t="shared" si="258"/>
        <v>1</v>
      </c>
      <c r="U1656" s="69" t="str">
        <f t="shared" si="259"/>
        <v>3.3.96.39.52 - SERVIÇOS DE REABILITAÇÃO PROFISSIONAL</v>
      </c>
    </row>
    <row r="1657" spans="1:21" s="55" customFormat="1" x14ac:dyDescent="0.25">
      <c r="A1657" s="157"/>
      <c r="B1657" s="136" t="s">
        <v>213</v>
      </c>
      <c r="C1657" s="94" t="s">
        <v>213</v>
      </c>
      <c r="D1657" s="94" t="s">
        <v>306</v>
      </c>
      <c r="E1657" s="94" t="s">
        <v>262</v>
      </c>
      <c r="F1657" s="94" t="s">
        <v>273</v>
      </c>
      <c r="G1657" s="350" t="str">
        <f t="shared" si="253"/>
        <v>3.3.96.39.53</v>
      </c>
      <c r="H1657" s="95" t="s">
        <v>690</v>
      </c>
      <c r="I1657" s="207" t="str">
        <f t="shared" si="261"/>
        <v>A</v>
      </c>
      <c r="J1657" s="273">
        <f t="shared" si="260"/>
        <v>5</v>
      </c>
      <c r="K1657" s="474" t="s">
        <v>61</v>
      </c>
      <c r="M1657" s="69" t="str">
        <f t="shared" si="254"/>
        <v>3.3.96.39.53</v>
      </c>
      <c r="N1657" s="69" t="str">
        <f t="shared" si="255"/>
        <v>33963953</v>
      </c>
      <c r="O1657" s="69" t="b">
        <f t="shared" si="256"/>
        <v>1</v>
      </c>
      <c r="P1657" s="186" t="str">
        <f t="shared" si="262"/>
        <v>33963953</v>
      </c>
      <c r="R1657" s="407" t="str">
        <f t="shared" si="257"/>
        <v>A</v>
      </c>
      <c r="S1657" s="55" t="b">
        <f t="shared" si="258"/>
        <v>1</v>
      </c>
      <c r="U1657" s="69" t="str">
        <f t="shared" si="259"/>
        <v>3.3.96.39.53 - SERVIÇOS DE ASSISTENCIA SOCIAL</v>
      </c>
    </row>
    <row r="1658" spans="1:21" s="55" customFormat="1" x14ac:dyDescent="0.25">
      <c r="A1658" s="157"/>
      <c r="B1658" s="136" t="s">
        <v>213</v>
      </c>
      <c r="C1658" s="94" t="s">
        <v>213</v>
      </c>
      <c r="D1658" s="94" t="s">
        <v>306</v>
      </c>
      <c r="E1658" s="94" t="s">
        <v>262</v>
      </c>
      <c r="F1658" s="94" t="s">
        <v>274</v>
      </c>
      <c r="G1658" s="350" t="str">
        <f t="shared" si="253"/>
        <v>3.3.96.39.54</v>
      </c>
      <c r="H1658" s="95" t="s">
        <v>696</v>
      </c>
      <c r="I1658" s="207" t="str">
        <f t="shared" si="261"/>
        <v>A</v>
      </c>
      <c r="J1658" s="273">
        <f t="shared" si="260"/>
        <v>5</v>
      </c>
      <c r="K1658" s="474" t="s">
        <v>61</v>
      </c>
      <c r="M1658" s="69" t="str">
        <f t="shared" si="254"/>
        <v>3.3.96.39.54</v>
      </c>
      <c r="N1658" s="69" t="str">
        <f t="shared" si="255"/>
        <v>33963954</v>
      </c>
      <c r="O1658" s="69" t="b">
        <f t="shared" si="256"/>
        <v>1</v>
      </c>
      <c r="P1658" s="186" t="str">
        <f t="shared" si="262"/>
        <v>33963954</v>
      </c>
      <c r="R1658" s="407" t="str">
        <f t="shared" si="257"/>
        <v>A</v>
      </c>
      <c r="S1658" s="55" t="b">
        <f t="shared" si="258"/>
        <v>1</v>
      </c>
      <c r="U1658" s="69" t="str">
        <f t="shared" si="259"/>
        <v>3.3.96.39.54 - SERVIÇOS DE CRECHES E ASSIST. PRÉ-ESCOLAR</v>
      </c>
    </row>
    <row r="1659" spans="1:21" s="55" customFormat="1" x14ac:dyDescent="0.25">
      <c r="A1659" s="157"/>
      <c r="B1659" s="136" t="s">
        <v>213</v>
      </c>
      <c r="C1659" s="94" t="s">
        <v>213</v>
      </c>
      <c r="D1659" s="94" t="s">
        <v>306</v>
      </c>
      <c r="E1659" s="94" t="s">
        <v>262</v>
      </c>
      <c r="F1659" s="94">
        <v>58</v>
      </c>
      <c r="G1659" s="350" t="str">
        <f t="shared" si="253"/>
        <v>3.3.96.39.58</v>
      </c>
      <c r="H1659" s="95" t="s">
        <v>442</v>
      </c>
      <c r="I1659" s="207" t="str">
        <f t="shared" si="261"/>
        <v>A</v>
      </c>
      <c r="J1659" s="273">
        <f t="shared" si="260"/>
        <v>5</v>
      </c>
      <c r="K1659" s="474" t="s">
        <v>61</v>
      </c>
      <c r="M1659" s="69" t="str">
        <f t="shared" si="254"/>
        <v>3.3.96.39.58</v>
      </c>
      <c r="N1659" s="69" t="str">
        <f t="shared" si="255"/>
        <v>33963958</v>
      </c>
      <c r="O1659" s="69" t="b">
        <f t="shared" si="256"/>
        <v>1</v>
      </c>
      <c r="P1659" s="186" t="str">
        <f t="shared" si="262"/>
        <v>33963958</v>
      </c>
      <c r="R1659" s="407" t="str">
        <f t="shared" si="257"/>
        <v>A</v>
      </c>
      <c r="S1659" s="55" t="b">
        <f t="shared" si="258"/>
        <v>1</v>
      </c>
      <c r="U1659" s="69" t="str">
        <f t="shared" si="259"/>
        <v>3.3.96.39.58 - SERVIÇOS DE TELECOMUNICAÇÕES</v>
      </c>
    </row>
    <row r="1660" spans="1:21" s="55" customFormat="1" x14ac:dyDescent="0.25">
      <c r="A1660" s="157"/>
      <c r="B1660" s="136" t="s">
        <v>213</v>
      </c>
      <c r="C1660" s="94" t="s">
        <v>213</v>
      </c>
      <c r="D1660" s="94" t="s">
        <v>306</v>
      </c>
      <c r="E1660" s="94" t="s">
        <v>262</v>
      </c>
      <c r="F1660" s="94">
        <v>59</v>
      </c>
      <c r="G1660" s="350" t="str">
        <f t="shared" si="253"/>
        <v>3.3.96.39.59</v>
      </c>
      <c r="H1660" s="95" t="s">
        <v>428</v>
      </c>
      <c r="I1660" s="207" t="str">
        <f t="shared" si="261"/>
        <v>A</v>
      </c>
      <c r="J1660" s="273">
        <f t="shared" si="260"/>
        <v>5</v>
      </c>
      <c r="K1660" s="474" t="s">
        <v>61</v>
      </c>
      <c r="M1660" s="69" t="str">
        <f t="shared" si="254"/>
        <v>3.3.96.39.59</v>
      </c>
      <c r="N1660" s="69" t="str">
        <f t="shared" si="255"/>
        <v>33963959</v>
      </c>
      <c r="O1660" s="69" t="b">
        <f t="shared" si="256"/>
        <v>1</v>
      </c>
      <c r="P1660" s="186" t="str">
        <f t="shared" si="262"/>
        <v>33963959</v>
      </c>
      <c r="R1660" s="407" t="str">
        <f t="shared" si="257"/>
        <v>A</v>
      </c>
      <c r="S1660" s="55" t="b">
        <f t="shared" si="258"/>
        <v>1</v>
      </c>
      <c r="U1660" s="69" t="str">
        <f t="shared" si="259"/>
        <v>3.3.96.39.59 - SERVIÇOS DE ÁUDIO, VÍDEO E FOTO</v>
      </c>
    </row>
    <row r="1661" spans="1:21" s="55" customFormat="1" x14ac:dyDescent="0.25">
      <c r="A1661" s="157"/>
      <c r="B1661" s="136" t="s">
        <v>213</v>
      </c>
      <c r="C1661" s="94" t="s">
        <v>213</v>
      </c>
      <c r="D1661" s="94" t="s">
        <v>306</v>
      </c>
      <c r="E1661" s="94" t="s">
        <v>262</v>
      </c>
      <c r="F1661" s="94">
        <v>60</v>
      </c>
      <c r="G1661" s="350" t="str">
        <f t="shared" si="253"/>
        <v>3.3.96.39.60</v>
      </c>
      <c r="H1661" s="95" t="s">
        <v>443</v>
      </c>
      <c r="I1661" s="207" t="str">
        <f t="shared" si="261"/>
        <v>A</v>
      </c>
      <c r="J1661" s="273">
        <f t="shared" si="260"/>
        <v>5</v>
      </c>
      <c r="K1661" s="474" t="s">
        <v>61</v>
      </c>
      <c r="M1661" s="69" t="str">
        <f t="shared" si="254"/>
        <v>3.3.96.39.60</v>
      </c>
      <c r="N1661" s="69" t="str">
        <f t="shared" si="255"/>
        <v>33963960</v>
      </c>
      <c r="O1661" s="69" t="b">
        <f t="shared" si="256"/>
        <v>1</v>
      </c>
      <c r="P1661" s="186" t="str">
        <f t="shared" si="262"/>
        <v>33963960</v>
      </c>
      <c r="R1661" s="407" t="str">
        <f t="shared" si="257"/>
        <v>A</v>
      </c>
      <c r="S1661" s="55" t="b">
        <f t="shared" si="258"/>
        <v>1</v>
      </c>
      <c r="U1661" s="69" t="str">
        <f t="shared" si="259"/>
        <v>3.3.96.39.60 - SERVIÇOS DE MANOBRA E PATRULHAMENTO</v>
      </c>
    </row>
    <row r="1662" spans="1:21" s="55" customFormat="1" x14ac:dyDescent="0.25">
      <c r="A1662" s="157"/>
      <c r="B1662" s="136" t="s">
        <v>213</v>
      </c>
      <c r="C1662" s="94" t="s">
        <v>213</v>
      </c>
      <c r="D1662" s="94" t="s">
        <v>306</v>
      </c>
      <c r="E1662" s="94" t="s">
        <v>262</v>
      </c>
      <c r="F1662" s="94">
        <v>61</v>
      </c>
      <c r="G1662" s="350" t="str">
        <f t="shared" si="253"/>
        <v>3.3.96.39.61</v>
      </c>
      <c r="H1662" s="95" t="s">
        <v>444</v>
      </c>
      <c r="I1662" s="207" t="str">
        <f t="shared" si="261"/>
        <v>A</v>
      </c>
      <c r="J1662" s="273">
        <f t="shared" si="260"/>
        <v>5</v>
      </c>
      <c r="K1662" s="474" t="s">
        <v>61</v>
      </c>
      <c r="M1662" s="69" t="str">
        <f t="shared" si="254"/>
        <v>3.3.96.39.61</v>
      </c>
      <c r="N1662" s="69" t="str">
        <f t="shared" si="255"/>
        <v>33963961</v>
      </c>
      <c r="O1662" s="69" t="b">
        <f t="shared" si="256"/>
        <v>1</v>
      </c>
      <c r="P1662" s="186" t="str">
        <f t="shared" si="262"/>
        <v>33963961</v>
      </c>
      <c r="R1662" s="407" t="str">
        <f t="shared" si="257"/>
        <v>A</v>
      </c>
      <c r="S1662" s="55" t="b">
        <f t="shared" si="258"/>
        <v>1</v>
      </c>
      <c r="U1662" s="69" t="str">
        <f t="shared" si="259"/>
        <v>3.3.96.39.61 - SERVIÇOS DE SOCORRO E SALVAMENTO</v>
      </c>
    </row>
    <row r="1663" spans="1:21" s="55" customFormat="1" x14ac:dyDescent="0.25">
      <c r="A1663" s="157"/>
      <c r="B1663" s="136" t="s">
        <v>213</v>
      </c>
      <c r="C1663" s="94" t="s">
        <v>213</v>
      </c>
      <c r="D1663" s="94" t="s">
        <v>306</v>
      </c>
      <c r="E1663" s="94" t="s">
        <v>262</v>
      </c>
      <c r="F1663" s="94">
        <v>62</v>
      </c>
      <c r="G1663" s="350" t="str">
        <f t="shared" si="253"/>
        <v>3.3.96.39.62</v>
      </c>
      <c r="H1663" s="95" t="s">
        <v>445</v>
      </c>
      <c r="I1663" s="207" t="str">
        <f t="shared" si="261"/>
        <v>A</v>
      </c>
      <c r="J1663" s="273">
        <f t="shared" si="260"/>
        <v>5</v>
      </c>
      <c r="K1663" s="474" t="s">
        <v>61</v>
      </c>
      <c r="M1663" s="69" t="str">
        <f t="shared" si="254"/>
        <v>3.3.96.39.62</v>
      </c>
      <c r="N1663" s="69" t="str">
        <f t="shared" si="255"/>
        <v>33963962</v>
      </c>
      <c r="O1663" s="69" t="b">
        <f t="shared" si="256"/>
        <v>1</v>
      </c>
      <c r="P1663" s="186" t="str">
        <f t="shared" si="262"/>
        <v>33963962</v>
      </c>
      <c r="R1663" s="407" t="str">
        <f t="shared" si="257"/>
        <v>A</v>
      </c>
      <c r="S1663" s="55" t="b">
        <f t="shared" si="258"/>
        <v>1</v>
      </c>
      <c r="U1663" s="69" t="str">
        <f t="shared" si="259"/>
        <v>3.3.96.39.62 - SERVIÇOS DE PRODUÇÃO INDUSTRIAL</v>
      </c>
    </row>
    <row r="1664" spans="1:21" s="55" customFormat="1" x14ac:dyDescent="0.25">
      <c r="A1664" s="157"/>
      <c r="B1664" s="136" t="s">
        <v>213</v>
      </c>
      <c r="C1664" s="94" t="s">
        <v>213</v>
      </c>
      <c r="D1664" s="94" t="s">
        <v>306</v>
      </c>
      <c r="E1664" s="94" t="s">
        <v>262</v>
      </c>
      <c r="F1664" s="94">
        <v>63</v>
      </c>
      <c r="G1664" s="350" t="str">
        <f t="shared" si="253"/>
        <v>3.3.96.39.63</v>
      </c>
      <c r="H1664" s="95" t="s">
        <v>446</v>
      </c>
      <c r="I1664" s="207" t="str">
        <f t="shared" si="261"/>
        <v>A</v>
      </c>
      <c r="J1664" s="273">
        <f t="shared" si="260"/>
        <v>5</v>
      </c>
      <c r="K1664" s="474" t="s">
        <v>61</v>
      </c>
      <c r="M1664" s="69" t="str">
        <f t="shared" si="254"/>
        <v>3.3.96.39.63</v>
      </c>
      <c r="N1664" s="69" t="str">
        <f t="shared" si="255"/>
        <v>33963963</v>
      </c>
      <c r="O1664" s="69" t="b">
        <f t="shared" si="256"/>
        <v>1</v>
      </c>
      <c r="P1664" s="186" t="str">
        <f t="shared" si="262"/>
        <v>33963963</v>
      </c>
      <c r="R1664" s="407" t="str">
        <f t="shared" si="257"/>
        <v>A</v>
      </c>
      <c r="S1664" s="55" t="b">
        <f t="shared" si="258"/>
        <v>1</v>
      </c>
      <c r="U1664" s="69" t="str">
        <f t="shared" si="259"/>
        <v>3.3.96.39.63 - SERVIÇOS GRÁFICOS</v>
      </c>
    </row>
    <row r="1665" spans="1:21" s="55" customFormat="1" x14ac:dyDescent="0.25">
      <c r="A1665" s="157"/>
      <c r="B1665" s="136" t="s">
        <v>213</v>
      </c>
      <c r="C1665" s="94" t="s">
        <v>213</v>
      </c>
      <c r="D1665" s="94" t="s">
        <v>306</v>
      </c>
      <c r="E1665" s="94" t="s">
        <v>262</v>
      </c>
      <c r="F1665" s="94" t="s">
        <v>281</v>
      </c>
      <c r="G1665" s="350" t="str">
        <f t="shared" si="253"/>
        <v>3.3.96.39.64</v>
      </c>
      <c r="H1665" s="95" t="s">
        <v>697</v>
      </c>
      <c r="I1665" s="207" t="str">
        <f t="shared" si="261"/>
        <v>A</v>
      </c>
      <c r="J1665" s="273">
        <f t="shared" si="260"/>
        <v>5</v>
      </c>
      <c r="K1665" s="474" t="s">
        <v>61</v>
      </c>
      <c r="M1665" s="69" t="str">
        <f t="shared" si="254"/>
        <v>3.3.96.39.64</v>
      </c>
      <c r="N1665" s="69" t="str">
        <f t="shared" si="255"/>
        <v>33963964</v>
      </c>
      <c r="O1665" s="69" t="b">
        <f t="shared" si="256"/>
        <v>1</v>
      </c>
      <c r="P1665" s="186" t="str">
        <f t="shared" si="262"/>
        <v>33963964</v>
      </c>
      <c r="R1665" s="407" t="str">
        <f t="shared" si="257"/>
        <v>A</v>
      </c>
      <c r="S1665" s="55" t="b">
        <f t="shared" si="258"/>
        <v>1</v>
      </c>
      <c r="U1665" s="69" t="str">
        <f t="shared" si="259"/>
        <v>3.3.96.39.64 - SERV.DE PERÍCIA MÉDICA/ODONTOLOG P/BENEFÍCIOS</v>
      </c>
    </row>
    <row r="1666" spans="1:21" s="55" customFormat="1" x14ac:dyDescent="0.25">
      <c r="A1666" s="157"/>
      <c r="B1666" s="136" t="s">
        <v>213</v>
      </c>
      <c r="C1666" s="94" t="s">
        <v>213</v>
      </c>
      <c r="D1666" s="94" t="s">
        <v>306</v>
      </c>
      <c r="E1666" s="94" t="s">
        <v>262</v>
      </c>
      <c r="F1666" s="94" t="s">
        <v>282</v>
      </c>
      <c r="G1666" s="350" t="str">
        <f t="shared" si="253"/>
        <v>3.3.96.39.65</v>
      </c>
      <c r="H1666" s="95" t="s">
        <v>698</v>
      </c>
      <c r="I1666" s="207" t="str">
        <f t="shared" si="261"/>
        <v>A</v>
      </c>
      <c r="J1666" s="273">
        <f t="shared" si="260"/>
        <v>5</v>
      </c>
      <c r="K1666" s="474" t="s">
        <v>61</v>
      </c>
      <c r="M1666" s="69" t="str">
        <f t="shared" si="254"/>
        <v>3.3.96.39.65</v>
      </c>
      <c r="N1666" s="69" t="str">
        <f t="shared" si="255"/>
        <v>33963965</v>
      </c>
      <c r="O1666" s="69" t="b">
        <f t="shared" si="256"/>
        <v>1</v>
      </c>
      <c r="P1666" s="186" t="str">
        <f t="shared" si="262"/>
        <v>33963965</v>
      </c>
      <c r="R1666" s="407" t="str">
        <f t="shared" si="257"/>
        <v>A</v>
      </c>
      <c r="S1666" s="55" t="b">
        <f t="shared" si="258"/>
        <v>1</v>
      </c>
      <c r="U1666" s="69" t="str">
        <f t="shared" si="259"/>
        <v>3.3.96.39.65 - SERVIÇOS DE APOIO AO ENSINO</v>
      </c>
    </row>
    <row r="1667" spans="1:21" s="55" customFormat="1" x14ac:dyDescent="0.25">
      <c r="A1667" s="157"/>
      <c r="B1667" s="136" t="s">
        <v>213</v>
      </c>
      <c r="C1667" s="94" t="s">
        <v>213</v>
      </c>
      <c r="D1667" s="94" t="s">
        <v>306</v>
      </c>
      <c r="E1667" s="94" t="s">
        <v>262</v>
      </c>
      <c r="F1667" s="94">
        <v>66</v>
      </c>
      <c r="G1667" s="350" t="str">
        <f t="shared" si="253"/>
        <v>3.3.96.39.66</v>
      </c>
      <c r="H1667" s="95" t="s">
        <v>447</v>
      </c>
      <c r="I1667" s="207" t="str">
        <f t="shared" si="261"/>
        <v>A</v>
      </c>
      <c r="J1667" s="273">
        <f t="shared" si="260"/>
        <v>5</v>
      </c>
      <c r="K1667" s="474" t="s">
        <v>61</v>
      </c>
      <c r="M1667" s="69" t="str">
        <f t="shared" si="254"/>
        <v>3.3.96.39.66</v>
      </c>
      <c r="N1667" s="69" t="str">
        <f t="shared" si="255"/>
        <v>33963966</v>
      </c>
      <c r="O1667" s="69" t="b">
        <f t="shared" si="256"/>
        <v>1</v>
      </c>
      <c r="P1667" s="186" t="str">
        <f t="shared" si="262"/>
        <v>33963966</v>
      </c>
      <c r="R1667" s="407" t="str">
        <f t="shared" si="257"/>
        <v>A</v>
      </c>
      <c r="S1667" s="55" t="b">
        <f t="shared" si="258"/>
        <v>1</v>
      </c>
      <c r="U1667" s="69" t="str">
        <f t="shared" si="259"/>
        <v>3.3.96.39.66 - SERVIÇOS JUDICIÁRIOS</v>
      </c>
    </row>
    <row r="1668" spans="1:21" s="55" customFormat="1" x14ac:dyDescent="0.25">
      <c r="A1668" s="157"/>
      <c r="B1668" s="136" t="s">
        <v>213</v>
      </c>
      <c r="C1668" s="94" t="s">
        <v>213</v>
      </c>
      <c r="D1668" s="94" t="s">
        <v>306</v>
      </c>
      <c r="E1668" s="94" t="s">
        <v>262</v>
      </c>
      <c r="F1668" s="94">
        <v>67</v>
      </c>
      <c r="G1668" s="350" t="str">
        <f t="shared" si="253"/>
        <v>3.3.96.39.67</v>
      </c>
      <c r="H1668" s="95" t="s">
        <v>448</v>
      </c>
      <c r="I1668" s="207" t="str">
        <f t="shared" si="261"/>
        <v>A</v>
      </c>
      <c r="J1668" s="273">
        <f t="shared" si="260"/>
        <v>5</v>
      </c>
      <c r="K1668" s="474" t="s">
        <v>61</v>
      </c>
      <c r="M1668" s="69" t="str">
        <f t="shared" si="254"/>
        <v>3.3.96.39.67</v>
      </c>
      <c r="N1668" s="69" t="str">
        <f t="shared" si="255"/>
        <v>33963967</v>
      </c>
      <c r="O1668" s="69" t="b">
        <f t="shared" si="256"/>
        <v>1</v>
      </c>
      <c r="P1668" s="186" t="str">
        <f t="shared" si="262"/>
        <v>33963967</v>
      </c>
      <c r="R1668" s="407" t="str">
        <f t="shared" si="257"/>
        <v>A</v>
      </c>
      <c r="S1668" s="55" t="b">
        <f t="shared" si="258"/>
        <v>1</v>
      </c>
      <c r="U1668" s="69" t="str">
        <f t="shared" si="259"/>
        <v>3.3.96.39.67 - SERVIÇOS FUNERÁRIOS</v>
      </c>
    </row>
    <row r="1669" spans="1:21" s="55" customFormat="1" x14ac:dyDescent="0.25">
      <c r="A1669" s="157"/>
      <c r="B1669" s="136" t="s">
        <v>213</v>
      </c>
      <c r="C1669" s="94" t="s">
        <v>213</v>
      </c>
      <c r="D1669" s="94" t="s">
        <v>306</v>
      </c>
      <c r="E1669" s="94" t="s">
        <v>262</v>
      </c>
      <c r="F1669" s="94">
        <v>68</v>
      </c>
      <c r="G1669" s="350" t="str">
        <f t="shared" si="253"/>
        <v>3.3.96.39.68</v>
      </c>
      <c r="H1669" s="95" t="s">
        <v>419</v>
      </c>
      <c r="I1669" s="207" t="str">
        <f t="shared" si="261"/>
        <v>A</v>
      </c>
      <c r="J1669" s="273">
        <f t="shared" si="260"/>
        <v>5</v>
      </c>
      <c r="K1669" s="474" t="s">
        <v>61</v>
      </c>
      <c r="M1669" s="69" t="str">
        <f t="shared" si="254"/>
        <v>3.3.96.39.68</v>
      </c>
      <c r="N1669" s="69" t="str">
        <f t="shared" si="255"/>
        <v>33963968</v>
      </c>
      <c r="O1669" s="69" t="b">
        <f t="shared" si="256"/>
        <v>1</v>
      </c>
      <c r="P1669" s="186" t="str">
        <f t="shared" si="262"/>
        <v>33963968</v>
      </c>
      <c r="R1669" s="407" t="str">
        <f t="shared" si="257"/>
        <v>A</v>
      </c>
      <c r="S1669" s="55" t="b">
        <f t="shared" si="258"/>
        <v>1</v>
      </c>
      <c r="U1669" s="69" t="str">
        <f t="shared" si="259"/>
        <v>3.3.96.39.68 - SERVIÇO DE CONSERVAÇÃO E REBENEFICIAMENTO DE MERCADORIAS</v>
      </c>
    </row>
    <row r="1670" spans="1:21" s="55" customFormat="1" x14ac:dyDescent="0.25">
      <c r="A1670" s="157"/>
      <c r="B1670" s="136" t="s">
        <v>213</v>
      </c>
      <c r="C1670" s="94" t="s">
        <v>213</v>
      </c>
      <c r="D1670" s="94" t="s">
        <v>306</v>
      </c>
      <c r="E1670" s="94" t="s">
        <v>262</v>
      </c>
      <c r="F1670" s="94">
        <v>69</v>
      </c>
      <c r="G1670" s="350" t="str">
        <f t="shared" si="253"/>
        <v>3.3.96.39.69</v>
      </c>
      <c r="H1670" s="95" t="s">
        <v>449</v>
      </c>
      <c r="I1670" s="207" t="str">
        <f t="shared" si="261"/>
        <v>A</v>
      </c>
      <c r="J1670" s="273">
        <f t="shared" si="260"/>
        <v>5</v>
      </c>
      <c r="K1670" s="474" t="s">
        <v>61</v>
      </c>
      <c r="M1670" s="69" t="str">
        <f t="shared" si="254"/>
        <v>3.3.96.39.69</v>
      </c>
      <c r="N1670" s="69" t="str">
        <f t="shared" si="255"/>
        <v>33963969</v>
      </c>
      <c r="O1670" s="69" t="b">
        <f t="shared" si="256"/>
        <v>1</v>
      </c>
      <c r="P1670" s="186" t="str">
        <f t="shared" si="262"/>
        <v>33963969</v>
      </c>
      <c r="R1670" s="407" t="str">
        <f t="shared" si="257"/>
        <v>A</v>
      </c>
      <c r="S1670" s="55" t="b">
        <f t="shared" si="258"/>
        <v>1</v>
      </c>
      <c r="U1670" s="69" t="str">
        <f t="shared" si="259"/>
        <v>3.3.96.39.69 - SEGUROS EM GERAL</v>
      </c>
    </row>
    <row r="1671" spans="1:21" s="55" customFormat="1" x14ac:dyDescent="0.25">
      <c r="A1671" s="157"/>
      <c r="B1671" s="136" t="s">
        <v>213</v>
      </c>
      <c r="C1671" s="94" t="s">
        <v>213</v>
      </c>
      <c r="D1671" s="94" t="s">
        <v>306</v>
      </c>
      <c r="E1671" s="94" t="s">
        <v>262</v>
      </c>
      <c r="F1671" s="94">
        <v>70</v>
      </c>
      <c r="G1671" s="350" t="str">
        <f t="shared" si="253"/>
        <v>3.3.96.39.70</v>
      </c>
      <c r="H1671" s="95" t="s">
        <v>421</v>
      </c>
      <c r="I1671" s="207" t="str">
        <f t="shared" si="261"/>
        <v>A</v>
      </c>
      <c r="J1671" s="273">
        <f t="shared" si="260"/>
        <v>5</v>
      </c>
      <c r="K1671" s="474" t="s">
        <v>61</v>
      </c>
      <c r="M1671" s="69" t="str">
        <f t="shared" si="254"/>
        <v>3.3.96.39.70</v>
      </c>
      <c r="N1671" s="69" t="str">
        <f t="shared" si="255"/>
        <v>33963970</v>
      </c>
      <c r="O1671" s="69" t="b">
        <f t="shared" si="256"/>
        <v>1</v>
      </c>
      <c r="P1671" s="186" t="str">
        <f t="shared" si="262"/>
        <v>33963970</v>
      </c>
      <c r="R1671" s="407" t="str">
        <f t="shared" si="257"/>
        <v>A</v>
      </c>
      <c r="S1671" s="55" t="b">
        <f t="shared" si="258"/>
        <v>1</v>
      </c>
      <c r="U1671" s="69" t="str">
        <f t="shared" si="259"/>
        <v>3.3.96.39.70 - CONFECÇÃO DE UNIFORMES, BANDEIRAS E FLÂMULAS</v>
      </c>
    </row>
    <row r="1672" spans="1:21" s="55" customFormat="1" x14ac:dyDescent="0.25">
      <c r="A1672" s="157"/>
      <c r="B1672" s="136" t="s">
        <v>213</v>
      </c>
      <c r="C1672" s="94" t="s">
        <v>213</v>
      </c>
      <c r="D1672" s="94" t="s">
        <v>306</v>
      </c>
      <c r="E1672" s="94" t="s">
        <v>262</v>
      </c>
      <c r="F1672" s="94">
        <v>71</v>
      </c>
      <c r="G1672" s="350" t="str">
        <f t="shared" si="253"/>
        <v>3.3.96.39.71</v>
      </c>
      <c r="H1672" s="95" t="s">
        <v>420</v>
      </c>
      <c r="I1672" s="207" t="str">
        <f t="shared" si="261"/>
        <v>A</v>
      </c>
      <c r="J1672" s="273">
        <f t="shared" si="260"/>
        <v>5</v>
      </c>
      <c r="K1672" s="474" t="s">
        <v>61</v>
      </c>
      <c r="M1672" s="69" t="str">
        <f t="shared" si="254"/>
        <v>3.3.96.39.71</v>
      </c>
      <c r="N1672" s="69" t="str">
        <f t="shared" si="255"/>
        <v>33963971</v>
      </c>
      <c r="O1672" s="69" t="b">
        <f t="shared" si="256"/>
        <v>1</v>
      </c>
      <c r="P1672" s="186" t="str">
        <f t="shared" si="262"/>
        <v>33963971</v>
      </c>
      <c r="R1672" s="407" t="str">
        <f t="shared" si="257"/>
        <v>A</v>
      </c>
      <c r="S1672" s="55" t="b">
        <f t="shared" si="258"/>
        <v>1</v>
      </c>
      <c r="U1672" s="69" t="str">
        <f t="shared" si="259"/>
        <v>3.3.96.39.71 - CONFECÇÃO DE MATERIAL DE ACONDICIONAMENTO E EMBALAGEM</v>
      </c>
    </row>
    <row r="1673" spans="1:21" s="55" customFormat="1" x14ac:dyDescent="0.25">
      <c r="A1673" s="157"/>
      <c r="B1673" s="136" t="s">
        <v>213</v>
      </c>
      <c r="C1673" s="94" t="s">
        <v>213</v>
      </c>
      <c r="D1673" s="94" t="s">
        <v>306</v>
      </c>
      <c r="E1673" s="94" t="s">
        <v>262</v>
      </c>
      <c r="F1673" s="94" t="s">
        <v>289</v>
      </c>
      <c r="G1673" s="350" t="str">
        <f t="shared" si="253"/>
        <v>3.3.96.39.72</v>
      </c>
      <c r="H1673" s="95" t="s">
        <v>167</v>
      </c>
      <c r="I1673" s="207" t="str">
        <f t="shared" si="261"/>
        <v>A</v>
      </c>
      <c r="J1673" s="273">
        <f t="shared" si="260"/>
        <v>5</v>
      </c>
      <c r="K1673" s="474" t="s">
        <v>61</v>
      </c>
      <c r="M1673" s="69" t="str">
        <f t="shared" si="254"/>
        <v>3.3.96.39.72</v>
      </c>
      <c r="N1673" s="69" t="str">
        <f t="shared" si="255"/>
        <v>33963972</v>
      </c>
      <c r="O1673" s="69" t="b">
        <f t="shared" si="256"/>
        <v>1</v>
      </c>
      <c r="P1673" s="186" t="str">
        <f t="shared" si="262"/>
        <v>33963972</v>
      </c>
      <c r="R1673" s="407" t="str">
        <f t="shared" si="257"/>
        <v>A</v>
      </c>
      <c r="S1673" s="55" t="b">
        <f t="shared" si="258"/>
        <v>1</v>
      </c>
      <c r="U1673" s="69" t="str">
        <f t="shared" si="259"/>
        <v>3.3.96.39.72 - VALE-TRANSPORTE</v>
      </c>
    </row>
    <row r="1674" spans="1:21" s="55" customFormat="1" x14ac:dyDescent="0.25">
      <c r="A1674" s="157"/>
      <c r="B1674" s="136" t="s">
        <v>213</v>
      </c>
      <c r="C1674" s="94" t="s">
        <v>213</v>
      </c>
      <c r="D1674" s="94" t="s">
        <v>306</v>
      </c>
      <c r="E1674" s="94" t="s">
        <v>262</v>
      </c>
      <c r="F1674" s="94">
        <v>73</v>
      </c>
      <c r="G1674" s="350" t="str">
        <f t="shared" si="253"/>
        <v>3.3.96.39.73</v>
      </c>
      <c r="H1674" s="95" t="s">
        <v>450</v>
      </c>
      <c r="I1674" s="207" t="str">
        <f t="shared" si="261"/>
        <v>A</v>
      </c>
      <c r="J1674" s="273">
        <f t="shared" si="260"/>
        <v>5</v>
      </c>
      <c r="K1674" s="474" t="s">
        <v>61</v>
      </c>
      <c r="M1674" s="69" t="str">
        <f t="shared" si="254"/>
        <v>3.3.96.39.73</v>
      </c>
      <c r="N1674" s="69" t="str">
        <f t="shared" si="255"/>
        <v>33963973</v>
      </c>
      <c r="O1674" s="69" t="b">
        <f t="shared" si="256"/>
        <v>1</v>
      </c>
      <c r="P1674" s="186" t="str">
        <f t="shared" si="262"/>
        <v>33963973</v>
      </c>
      <c r="R1674" s="407" t="str">
        <f t="shared" si="257"/>
        <v>A</v>
      </c>
      <c r="S1674" s="55" t="b">
        <f t="shared" si="258"/>
        <v>1</v>
      </c>
      <c r="U1674" s="69" t="str">
        <f t="shared" si="259"/>
        <v>3.3.96.39.73 - TRANSPORTE DE SERVIDORES</v>
      </c>
    </row>
    <row r="1675" spans="1:21" s="55" customFormat="1" x14ac:dyDescent="0.25">
      <c r="A1675" s="157"/>
      <c r="B1675" s="136" t="s">
        <v>213</v>
      </c>
      <c r="C1675" s="94" t="s">
        <v>213</v>
      </c>
      <c r="D1675" s="94" t="s">
        <v>306</v>
      </c>
      <c r="E1675" s="94" t="s">
        <v>262</v>
      </c>
      <c r="F1675" s="94">
        <v>74</v>
      </c>
      <c r="G1675" s="350" t="str">
        <f t="shared" ref="G1675:G1738" si="263">B1675&amp;"."&amp;C1675&amp;"."&amp;D1675&amp;"."&amp;E1675&amp;"."&amp;F1675</f>
        <v>3.3.96.39.74</v>
      </c>
      <c r="H1675" s="95" t="s">
        <v>422</v>
      </c>
      <c r="I1675" s="207" t="str">
        <f t="shared" si="261"/>
        <v>A</v>
      </c>
      <c r="J1675" s="273">
        <f t="shared" si="260"/>
        <v>5</v>
      </c>
      <c r="K1675" s="474" t="s">
        <v>61</v>
      </c>
      <c r="M1675" s="69" t="str">
        <f t="shared" ref="M1675:M1738" si="264">B1675&amp;"."&amp;C1675&amp;"."&amp;D1675&amp;"."&amp;E1675&amp;"."&amp;F1675</f>
        <v>3.3.96.39.74</v>
      </c>
      <c r="N1675" s="69" t="str">
        <f t="shared" ref="N1675:N1738" si="265">SUBSTITUTE(M1675,".","")</f>
        <v>33963974</v>
      </c>
      <c r="O1675" s="69" t="b">
        <f t="shared" ref="O1675:O1738" si="266">N1675=P1675</f>
        <v>1</v>
      </c>
      <c r="P1675" s="186" t="str">
        <f t="shared" si="262"/>
        <v>33963974</v>
      </c>
      <c r="R1675" s="407" t="str">
        <f t="shared" ref="R1675:R1738" si="267">IF(IFERROR(SEARCH("Último",K1675),0)&gt;0,"A","S")</f>
        <v>A</v>
      </c>
      <c r="S1675" s="55" t="b">
        <f t="shared" ref="S1675:S1738" si="268">R1675=I1675</f>
        <v>1</v>
      </c>
      <c r="U1675" s="69" t="str">
        <f t="shared" ref="U1675:U1738" si="269">G1675&amp;" - "&amp;H1675</f>
        <v>3.3.96.39.74 - FRETES E TRANSPORTES DE ENCOMENDAS</v>
      </c>
    </row>
    <row r="1676" spans="1:21" s="55" customFormat="1" x14ac:dyDescent="0.25">
      <c r="A1676" s="157"/>
      <c r="B1676" s="136" t="s">
        <v>213</v>
      </c>
      <c r="C1676" s="94" t="s">
        <v>213</v>
      </c>
      <c r="D1676" s="94" t="s">
        <v>306</v>
      </c>
      <c r="E1676" s="94" t="s">
        <v>262</v>
      </c>
      <c r="F1676" s="94">
        <v>76</v>
      </c>
      <c r="G1676" s="350" t="str">
        <f t="shared" si="263"/>
        <v>3.3.96.39.76</v>
      </c>
      <c r="H1676" s="95" t="s">
        <v>451</v>
      </c>
      <c r="I1676" s="207" t="str">
        <f t="shared" si="261"/>
        <v>A</v>
      </c>
      <c r="J1676" s="273">
        <f t="shared" si="260"/>
        <v>5</v>
      </c>
      <c r="K1676" s="474" t="s">
        <v>61</v>
      </c>
      <c r="M1676" s="69" t="str">
        <f t="shared" si="264"/>
        <v>3.3.96.39.76</v>
      </c>
      <c r="N1676" s="69" t="str">
        <f t="shared" si="265"/>
        <v>33963976</v>
      </c>
      <c r="O1676" s="69" t="b">
        <f t="shared" si="266"/>
        <v>1</v>
      </c>
      <c r="P1676" s="186" t="str">
        <f t="shared" si="262"/>
        <v>33963976</v>
      </c>
      <c r="R1676" s="407" t="str">
        <f t="shared" si="267"/>
        <v>A</v>
      </c>
      <c r="S1676" s="55" t="b">
        <f t="shared" si="268"/>
        <v>1</v>
      </c>
      <c r="U1676" s="69" t="str">
        <f t="shared" si="269"/>
        <v>3.3.96.39.76 - CLASSIFICAÇÃO DE PRODUTOS</v>
      </c>
    </row>
    <row r="1677" spans="1:21" s="55" customFormat="1" x14ac:dyDescent="0.25">
      <c r="A1677" s="157"/>
      <c r="B1677" s="136" t="s">
        <v>213</v>
      </c>
      <c r="C1677" s="94" t="s">
        <v>213</v>
      </c>
      <c r="D1677" s="94" t="s">
        <v>306</v>
      </c>
      <c r="E1677" s="94" t="s">
        <v>262</v>
      </c>
      <c r="F1677" s="94" t="s">
        <v>293</v>
      </c>
      <c r="G1677" s="350" t="str">
        <f t="shared" si="263"/>
        <v>3.3.96.39.77</v>
      </c>
      <c r="H1677" s="95" t="s">
        <v>699</v>
      </c>
      <c r="I1677" s="207" t="str">
        <f t="shared" si="261"/>
        <v>A</v>
      </c>
      <c r="J1677" s="273">
        <f t="shared" ref="J1677:J1740" si="270">IF( (VALUE(F1677) &gt; 0), 5,IF( (VALUE(E1677) &gt; 0), 4,IF( (VALUE(D1677) &gt; 0), 3,IF( (VALUE(C1677) &gt; 0), 2,1))))</f>
        <v>5</v>
      </c>
      <c r="K1677" s="474" t="s">
        <v>61</v>
      </c>
      <c r="M1677" s="69" t="str">
        <f t="shared" si="264"/>
        <v>3.3.96.39.77</v>
      </c>
      <c r="N1677" s="69" t="str">
        <f t="shared" si="265"/>
        <v>33963977</v>
      </c>
      <c r="O1677" s="69" t="b">
        <f t="shared" si="266"/>
        <v>1</v>
      </c>
      <c r="P1677" s="186" t="str">
        <f t="shared" si="262"/>
        <v>33963977</v>
      </c>
      <c r="R1677" s="407" t="str">
        <f t="shared" si="267"/>
        <v>A</v>
      </c>
      <c r="S1677" s="55" t="b">
        <f t="shared" si="268"/>
        <v>1</v>
      </c>
      <c r="U1677" s="69" t="str">
        <f t="shared" si="269"/>
        <v>3.3.96.39.77 - VIGILÂNCIA OSTENSIVA/MONITORADA</v>
      </c>
    </row>
    <row r="1678" spans="1:21" s="55" customFormat="1" x14ac:dyDescent="0.25">
      <c r="A1678" s="157"/>
      <c r="B1678" s="136" t="s">
        <v>213</v>
      </c>
      <c r="C1678" s="94" t="s">
        <v>213</v>
      </c>
      <c r="D1678" s="94" t="s">
        <v>306</v>
      </c>
      <c r="E1678" s="94" t="s">
        <v>262</v>
      </c>
      <c r="F1678" s="94" t="s">
        <v>294</v>
      </c>
      <c r="G1678" s="350" t="str">
        <f t="shared" si="263"/>
        <v>3.3.96.39.78</v>
      </c>
      <c r="H1678" s="95" t="s">
        <v>700</v>
      </c>
      <c r="I1678" s="207" t="str">
        <f t="shared" si="261"/>
        <v>A</v>
      </c>
      <c r="J1678" s="273">
        <f t="shared" si="270"/>
        <v>5</v>
      </c>
      <c r="K1678" s="474" t="s">
        <v>61</v>
      </c>
      <c r="M1678" s="69" t="str">
        <f t="shared" si="264"/>
        <v>3.3.96.39.78</v>
      </c>
      <c r="N1678" s="69" t="str">
        <f t="shared" si="265"/>
        <v>33963978</v>
      </c>
      <c r="O1678" s="69" t="b">
        <f t="shared" si="266"/>
        <v>1</v>
      </c>
      <c r="P1678" s="186" t="str">
        <f t="shared" si="262"/>
        <v>33963978</v>
      </c>
      <c r="R1678" s="407" t="str">
        <f t="shared" si="267"/>
        <v>A</v>
      </c>
      <c r="S1678" s="55" t="b">
        <f t="shared" si="268"/>
        <v>1</v>
      </c>
      <c r="U1678" s="69" t="str">
        <f t="shared" si="269"/>
        <v>3.3.96.39.78 - LIMPEZA E CONSERVAÇÃO</v>
      </c>
    </row>
    <row r="1679" spans="1:21" s="55" customFormat="1" x14ac:dyDescent="0.25">
      <c r="A1679" s="157"/>
      <c r="B1679" s="136" t="s">
        <v>213</v>
      </c>
      <c r="C1679" s="94" t="s">
        <v>213</v>
      </c>
      <c r="D1679" s="94" t="s">
        <v>306</v>
      </c>
      <c r="E1679" s="94" t="s">
        <v>262</v>
      </c>
      <c r="F1679" s="94">
        <v>79</v>
      </c>
      <c r="G1679" s="350" t="str">
        <f t="shared" si="263"/>
        <v>3.3.96.39.79</v>
      </c>
      <c r="H1679" s="95" t="s">
        <v>418</v>
      </c>
      <c r="I1679" s="207" t="str">
        <f t="shared" si="261"/>
        <v>A</v>
      </c>
      <c r="J1679" s="273">
        <f t="shared" si="270"/>
        <v>5</v>
      </c>
      <c r="K1679" s="474" t="s">
        <v>61</v>
      </c>
      <c r="M1679" s="69" t="str">
        <f t="shared" si="264"/>
        <v>3.3.96.39.79</v>
      </c>
      <c r="N1679" s="69" t="str">
        <f t="shared" si="265"/>
        <v>33963979</v>
      </c>
      <c r="O1679" s="69" t="b">
        <f t="shared" si="266"/>
        <v>1</v>
      </c>
      <c r="P1679" s="186" t="str">
        <f t="shared" si="262"/>
        <v>33963979</v>
      </c>
      <c r="R1679" s="407" t="str">
        <f t="shared" si="267"/>
        <v>A</v>
      </c>
      <c r="S1679" s="55" t="b">
        <f t="shared" si="268"/>
        <v>1</v>
      </c>
      <c r="U1679" s="69" t="str">
        <f t="shared" si="269"/>
        <v>3.3.96.39.79 - SERVIÇO DE APOIO ADMINISTRATIVO, TÉCNICO E OPERACIONAL</v>
      </c>
    </row>
    <row r="1680" spans="1:21" s="55" customFormat="1" x14ac:dyDescent="0.25">
      <c r="A1680" s="157"/>
      <c r="B1680" s="136" t="s">
        <v>213</v>
      </c>
      <c r="C1680" s="94" t="s">
        <v>213</v>
      </c>
      <c r="D1680" s="94" t="s">
        <v>306</v>
      </c>
      <c r="E1680" s="94" t="s">
        <v>262</v>
      </c>
      <c r="F1680" s="94">
        <v>80</v>
      </c>
      <c r="G1680" s="350" t="str">
        <f t="shared" si="263"/>
        <v>3.3.96.39.80</v>
      </c>
      <c r="H1680" s="95" t="s">
        <v>452</v>
      </c>
      <c r="I1680" s="207" t="str">
        <f t="shared" si="261"/>
        <v>A</v>
      </c>
      <c r="J1680" s="273">
        <f t="shared" si="270"/>
        <v>5</v>
      </c>
      <c r="K1680" s="474" t="s">
        <v>61</v>
      </c>
      <c r="M1680" s="69" t="str">
        <f t="shared" si="264"/>
        <v>3.3.96.39.80</v>
      </c>
      <c r="N1680" s="69" t="str">
        <f t="shared" si="265"/>
        <v>33963980</v>
      </c>
      <c r="O1680" s="69" t="b">
        <f t="shared" si="266"/>
        <v>1</v>
      </c>
      <c r="P1680" s="186" t="str">
        <f t="shared" si="262"/>
        <v>33963980</v>
      </c>
      <c r="R1680" s="407" t="str">
        <f t="shared" si="267"/>
        <v>A</v>
      </c>
      <c r="S1680" s="55" t="b">
        <f t="shared" si="268"/>
        <v>1</v>
      </c>
      <c r="U1680" s="69" t="str">
        <f t="shared" si="269"/>
        <v>3.3.96.39.80 - HOSPEDAGENS</v>
      </c>
    </row>
    <row r="1681" spans="1:21" s="55" customFormat="1" x14ac:dyDescent="0.25">
      <c r="A1681" s="157"/>
      <c r="B1681" s="136" t="s">
        <v>213</v>
      </c>
      <c r="C1681" s="94" t="s">
        <v>213</v>
      </c>
      <c r="D1681" s="94" t="s">
        <v>306</v>
      </c>
      <c r="E1681" s="94" t="s">
        <v>262</v>
      </c>
      <c r="F1681" s="94">
        <v>81</v>
      </c>
      <c r="G1681" s="350" t="str">
        <f t="shared" si="263"/>
        <v>3.3.96.39.81</v>
      </c>
      <c r="H1681" s="95" t="s">
        <v>453</v>
      </c>
      <c r="I1681" s="207" t="str">
        <f t="shared" si="261"/>
        <v>A</v>
      </c>
      <c r="J1681" s="273">
        <f t="shared" si="270"/>
        <v>5</v>
      </c>
      <c r="K1681" s="474" t="s">
        <v>61</v>
      </c>
      <c r="M1681" s="69" t="str">
        <f t="shared" si="264"/>
        <v>3.3.96.39.81</v>
      </c>
      <c r="N1681" s="69" t="str">
        <f t="shared" si="265"/>
        <v>33963981</v>
      </c>
      <c r="O1681" s="69" t="b">
        <f t="shared" si="266"/>
        <v>1</v>
      </c>
      <c r="P1681" s="186" t="str">
        <f t="shared" si="262"/>
        <v>33963981</v>
      </c>
      <c r="R1681" s="407" t="str">
        <f t="shared" si="267"/>
        <v>A</v>
      </c>
      <c r="S1681" s="55" t="b">
        <f t="shared" si="268"/>
        <v>1</v>
      </c>
      <c r="U1681" s="69" t="str">
        <f t="shared" si="269"/>
        <v>3.3.96.39.81 - SERVIÇOS BANCÁRIOS</v>
      </c>
    </row>
    <row r="1682" spans="1:21" s="55" customFormat="1" x14ac:dyDescent="0.25">
      <c r="A1682" s="157"/>
      <c r="B1682" s="136" t="s">
        <v>213</v>
      </c>
      <c r="C1682" s="94" t="s">
        <v>213</v>
      </c>
      <c r="D1682" s="94" t="s">
        <v>306</v>
      </c>
      <c r="E1682" s="94" t="s">
        <v>262</v>
      </c>
      <c r="F1682" s="94">
        <v>83</v>
      </c>
      <c r="G1682" s="350" t="str">
        <f t="shared" si="263"/>
        <v>3.3.96.39.83</v>
      </c>
      <c r="H1682" s="95" t="s">
        <v>454</v>
      </c>
      <c r="I1682" s="207" t="str">
        <f t="shared" si="261"/>
        <v>A</v>
      </c>
      <c r="J1682" s="273">
        <f t="shared" si="270"/>
        <v>5</v>
      </c>
      <c r="K1682" s="474" t="s">
        <v>61</v>
      </c>
      <c r="M1682" s="69" t="str">
        <f t="shared" si="264"/>
        <v>3.3.96.39.83</v>
      </c>
      <c r="N1682" s="69" t="str">
        <f t="shared" si="265"/>
        <v>33963983</v>
      </c>
      <c r="O1682" s="69" t="b">
        <f t="shared" si="266"/>
        <v>1</v>
      </c>
      <c r="P1682" s="186" t="str">
        <f t="shared" si="262"/>
        <v>33963983</v>
      </c>
      <c r="R1682" s="407" t="str">
        <f t="shared" si="267"/>
        <v>A</v>
      </c>
      <c r="S1682" s="55" t="b">
        <f t="shared" si="268"/>
        <v>1</v>
      </c>
      <c r="U1682" s="69" t="str">
        <f t="shared" si="269"/>
        <v>3.3.96.39.83 - SERVIÇOS DE CÓPIAS E REPRODUÇÃO DE DOCUMENTOS</v>
      </c>
    </row>
    <row r="1683" spans="1:21" s="55" customFormat="1" x14ac:dyDescent="0.25">
      <c r="A1683" s="157"/>
      <c r="B1683" s="136" t="s">
        <v>213</v>
      </c>
      <c r="C1683" s="94" t="s">
        <v>213</v>
      </c>
      <c r="D1683" s="94" t="s">
        <v>306</v>
      </c>
      <c r="E1683" s="94" t="s">
        <v>262</v>
      </c>
      <c r="F1683" s="94">
        <v>85</v>
      </c>
      <c r="G1683" s="350" t="str">
        <f t="shared" si="263"/>
        <v>3.3.96.39.85</v>
      </c>
      <c r="H1683" s="95" t="s">
        <v>455</v>
      </c>
      <c r="I1683" s="207" t="str">
        <f t="shared" si="261"/>
        <v>A</v>
      </c>
      <c r="J1683" s="273">
        <f t="shared" si="270"/>
        <v>5</v>
      </c>
      <c r="K1683" s="474" t="s">
        <v>61</v>
      </c>
      <c r="M1683" s="69" t="str">
        <f t="shared" si="264"/>
        <v>3.3.96.39.85</v>
      </c>
      <c r="N1683" s="69" t="str">
        <f t="shared" si="265"/>
        <v>33963985</v>
      </c>
      <c r="O1683" s="69" t="b">
        <f t="shared" si="266"/>
        <v>1</v>
      </c>
      <c r="P1683" s="186" t="str">
        <f t="shared" si="262"/>
        <v>33963985</v>
      </c>
      <c r="R1683" s="407" t="str">
        <f t="shared" si="267"/>
        <v>A</v>
      </c>
      <c r="S1683" s="55" t="b">
        <f t="shared" si="268"/>
        <v>1</v>
      </c>
      <c r="U1683" s="69" t="str">
        <f t="shared" si="269"/>
        <v>3.3.96.39.85 - SERVIÇOS EM ITENS REPARÁVEIS DE AVIAÇÃO</v>
      </c>
    </row>
    <row r="1684" spans="1:21" s="55" customFormat="1" x14ac:dyDescent="0.25">
      <c r="A1684" s="157"/>
      <c r="B1684" s="136" t="s">
        <v>213</v>
      </c>
      <c r="C1684" s="94" t="s">
        <v>213</v>
      </c>
      <c r="D1684" s="94" t="s">
        <v>306</v>
      </c>
      <c r="E1684" s="94" t="s">
        <v>262</v>
      </c>
      <c r="F1684" s="94">
        <v>87</v>
      </c>
      <c r="G1684" s="350" t="str">
        <f t="shared" si="263"/>
        <v>3.3.96.39.87</v>
      </c>
      <c r="H1684" s="95" t="s">
        <v>456</v>
      </c>
      <c r="I1684" s="207" t="str">
        <f t="shared" ref="I1684:I1747" si="271">IF(J1684&lt;J1685,"S","A")</f>
        <v>A</v>
      </c>
      <c r="J1684" s="273">
        <f t="shared" si="270"/>
        <v>5</v>
      </c>
      <c r="K1684" s="474" t="s">
        <v>61</v>
      </c>
      <c r="M1684" s="69" t="str">
        <f t="shared" si="264"/>
        <v>3.3.96.39.87</v>
      </c>
      <c r="N1684" s="69" t="str">
        <f t="shared" si="265"/>
        <v>33963987</v>
      </c>
      <c r="O1684" s="69" t="b">
        <f t="shared" si="266"/>
        <v>1</v>
      </c>
      <c r="P1684" s="186" t="str">
        <f t="shared" si="262"/>
        <v>33963987</v>
      </c>
      <c r="R1684" s="407" t="str">
        <f t="shared" si="267"/>
        <v>A</v>
      </c>
      <c r="S1684" s="55" t="b">
        <f t="shared" si="268"/>
        <v>1</v>
      </c>
      <c r="U1684" s="69" t="str">
        <f t="shared" si="269"/>
        <v>3.3.96.39.87 - SERVIÇOS RELACIONADOS À INDUSTRIALIZAÇÃO AEROESPACIAL</v>
      </c>
    </row>
    <row r="1685" spans="1:21" s="55" customFormat="1" x14ac:dyDescent="0.25">
      <c r="A1685" s="157"/>
      <c r="B1685" s="136" t="s">
        <v>213</v>
      </c>
      <c r="C1685" s="94" t="s">
        <v>213</v>
      </c>
      <c r="D1685" s="94" t="s">
        <v>306</v>
      </c>
      <c r="E1685" s="94" t="s">
        <v>262</v>
      </c>
      <c r="F1685" s="94">
        <v>89</v>
      </c>
      <c r="G1685" s="350" t="str">
        <f t="shared" si="263"/>
        <v>3.3.96.39.89</v>
      </c>
      <c r="H1685" s="95" t="s">
        <v>457</v>
      </c>
      <c r="I1685" s="207" t="str">
        <f t="shared" si="271"/>
        <v>A</v>
      </c>
      <c r="J1685" s="273">
        <f t="shared" si="270"/>
        <v>5</v>
      </c>
      <c r="K1685" s="474" t="s">
        <v>61</v>
      </c>
      <c r="M1685" s="69" t="str">
        <f t="shared" si="264"/>
        <v>3.3.96.39.89</v>
      </c>
      <c r="N1685" s="69" t="str">
        <f t="shared" si="265"/>
        <v>33963989</v>
      </c>
      <c r="O1685" s="69" t="b">
        <f t="shared" si="266"/>
        <v>1</v>
      </c>
      <c r="P1685" s="186" t="str">
        <f t="shared" si="262"/>
        <v>33963989</v>
      </c>
      <c r="R1685" s="407" t="str">
        <f t="shared" si="267"/>
        <v>A</v>
      </c>
      <c r="S1685" s="55" t="b">
        <f t="shared" si="268"/>
        <v>1</v>
      </c>
      <c r="U1685" s="69" t="str">
        <f t="shared" si="269"/>
        <v>3.3.96.39.89 - MANUTENÇÃO DE REPARTIÇÕES – SERVIÇO EXTERIOR</v>
      </c>
    </row>
    <row r="1686" spans="1:21" s="55" customFormat="1" x14ac:dyDescent="0.25">
      <c r="A1686" s="157"/>
      <c r="B1686" s="136" t="s">
        <v>213</v>
      </c>
      <c r="C1686" s="94" t="s">
        <v>213</v>
      </c>
      <c r="D1686" s="94" t="s">
        <v>306</v>
      </c>
      <c r="E1686" s="94" t="s">
        <v>262</v>
      </c>
      <c r="F1686" s="94" t="s">
        <v>214</v>
      </c>
      <c r="G1686" s="350" t="str">
        <f t="shared" si="263"/>
        <v>3.3.96.39.90</v>
      </c>
      <c r="H1686" s="95" t="s">
        <v>701</v>
      </c>
      <c r="I1686" s="207" t="str">
        <f t="shared" si="271"/>
        <v>A</v>
      </c>
      <c r="J1686" s="273">
        <f t="shared" si="270"/>
        <v>5</v>
      </c>
      <c r="K1686" s="474" t="s">
        <v>61</v>
      </c>
      <c r="M1686" s="69" t="str">
        <f t="shared" si="264"/>
        <v>3.3.96.39.90</v>
      </c>
      <c r="N1686" s="69" t="str">
        <f t="shared" si="265"/>
        <v>33963990</v>
      </c>
      <c r="O1686" s="69" t="b">
        <f t="shared" si="266"/>
        <v>1</v>
      </c>
      <c r="P1686" s="186" t="str">
        <f t="shared" si="262"/>
        <v>33963990</v>
      </c>
      <c r="R1686" s="407" t="str">
        <f t="shared" si="267"/>
        <v>A</v>
      </c>
      <c r="S1686" s="55" t="b">
        <f t="shared" si="268"/>
        <v>1</v>
      </c>
      <c r="U1686" s="69" t="str">
        <f t="shared" si="269"/>
        <v>3.3.96.39.90 - SERVIÇOS DE PUBLICIDADE</v>
      </c>
    </row>
    <row r="1687" spans="1:21" s="55" customFormat="1" x14ac:dyDescent="0.25">
      <c r="A1687" s="157"/>
      <c r="B1687" s="136" t="s">
        <v>213</v>
      </c>
      <c r="C1687" s="94" t="s">
        <v>213</v>
      </c>
      <c r="D1687" s="94" t="s">
        <v>306</v>
      </c>
      <c r="E1687" s="94" t="s">
        <v>262</v>
      </c>
      <c r="F1687" s="94" t="s">
        <v>270</v>
      </c>
      <c r="G1687" s="350" t="str">
        <f t="shared" si="263"/>
        <v>3.3.96.39.99</v>
      </c>
      <c r="H1687" s="95" t="s">
        <v>674</v>
      </c>
      <c r="I1687" s="207" t="str">
        <f t="shared" si="271"/>
        <v>A</v>
      </c>
      <c r="J1687" s="273">
        <f t="shared" si="270"/>
        <v>5</v>
      </c>
      <c r="K1687" s="474" t="s">
        <v>61</v>
      </c>
      <c r="M1687" s="69" t="str">
        <f t="shared" si="264"/>
        <v>3.3.96.39.99</v>
      </c>
      <c r="N1687" s="69" t="str">
        <f t="shared" si="265"/>
        <v>33963999</v>
      </c>
      <c r="O1687" s="69" t="b">
        <f t="shared" si="266"/>
        <v>1</v>
      </c>
      <c r="P1687" s="186" t="str">
        <f t="shared" si="262"/>
        <v>33963999</v>
      </c>
      <c r="R1687" s="407" t="str">
        <f t="shared" si="267"/>
        <v>A</v>
      </c>
      <c r="S1687" s="55" t="b">
        <f t="shared" si="268"/>
        <v>1</v>
      </c>
      <c r="U1687" s="69" t="str">
        <f t="shared" si="269"/>
        <v>3.3.96.39.99 - OUTROS SERVIÇOS DE TERCEIROS-PESSOA JURÍDICA</v>
      </c>
    </row>
    <row r="1688" spans="1:21" s="58" customFormat="1" x14ac:dyDescent="0.25">
      <c r="A1688" s="157"/>
      <c r="B1688" s="139" t="s">
        <v>213</v>
      </c>
      <c r="C1688" s="115" t="s">
        <v>213</v>
      </c>
      <c r="D1688" s="115" t="s">
        <v>306</v>
      </c>
      <c r="E1688" s="115">
        <v>40</v>
      </c>
      <c r="F1688" s="115" t="s">
        <v>264</v>
      </c>
      <c r="G1688" s="349" t="str">
        <f t="shared" si="263"/>
        <v>3.3.96.40.00</v>
      </c>
      <c r="H1688" s="93" t="s">
        <v>183</v>
      </c>
      <c r="I1688" s="125" t="str">
        <f t="shared" si="271"/>
        <v>S</v>
      </c>
      <c r="J1688" s="272">
        <f t="shared" si="270"/>
        <v>4</v>
      </c>
      <c r="K1688" s="479" t="s">
        <v>60</v>
      </c>
      <c r="M1688" s="69" t="str">
        <f t="shared" si="264"/>
        <v>3.3.96.40.00</v>
      </c>
      <c r="N1688" s="69" t="str">
        <f t="shared" si="265"/>
        <v>33964000</v>
      </c>
      <c r="O1688" s="69" t="b">
        <f t="shared" si="266"/>
        <v>1</v>
      </c>
      <c r="P1688" s="186" t="str">
        <f t="shared" si="262"/>
        <v>33964000</v>
      </c>
      <c r="R1688" s="407" t="str">
        <f t="shared" si="267"/>
        <v>S</v>
      </c>
      <c r="S1688" s="58" t="b">
        <f t="shared" si="268"/>
        <v>1</v>
      </c>
      <c r="U1688" s="69" t="str">
        <f t="shared" si="269"/>
        <v>3.3.96.40.00 - SERVIÇOS DE TECNOLOGIA DA INFORMAÇÃO E COMUNICAÇÃO - PJ</v>
      </c>
    </row>
    <row r="1689" spans="1:21" s="58" customFormat="1" x14ac:dyDescent="0.25">
      <c r="A1689" s="157"/>
      <c r="B1689" s="136" t="s">
        <v>213</v>
      </c>
      <c r="C1689" s="94" t="s">
        <v>213</v>
      </c>
      <c r="D1689" s="94" t="s">
        <v>306</v>
      </c>
      <c r="E1689" s="94">
        <v>40</v>
      </c>
      <c r="F1689" s="94" t="s">
        <v>251</v>
      </c>
      <c r="G1689" s="350" t="str">
        <f t="shared" si="263"/>
        <v>3.3.96.40.01</v>
      </c>
      <c r="H1689" s="95" t="s">
        <v>702</v>
      </c>
      <c r="I1689" s="207" t="str">
        <f t="shared" si="271"/>
        <v>A</v>
      </c>
      <c r="J1689" s="273">
        <f t="shared" si="270"/>
        <v>5</v>
      </c>
      <c r="K1689" s="474" t="s">
        <v>61</v>
      </c>
      <c r="M1689" s="69" t="str">
        <f t="shared" si="264"/>
        <v>3.3.96.40.01</v>
      </c>
      <c r="N1689" s="69" t="str">
        <f t="shared" si="265"/>
        <v>33964001</v>
      </c>
      <c r="O1689" s="69" t="b">
        <f t="shared" si="266"/>
        <v>1</v>
      </c>
      <c r="P1689" s="186" t="str">
        <f t="shared" si="262"/>
        <v>33964001</v>
      </c>
      <c r="R1689" s="407" t="str">
        <f t="shared" si="267"/>
        <v>A</v>
      </c>
      <c r="S1689" s="58" t="b">
        <f t="shared" si="268"/>
        <v>1</v>
      </c>
      <c r="U1689" s="69" t="str">
        <f t="shared" si="269"/>
        <v>3.3.96.40.01 - LOCAÇÃO DE EQUIPAMENTOS DE TIC - ATIVOS DE REDE</v>
      </c>
    </row>
    <row r="1690" spans="1:21" s="58" customFormat="1" x14ac:dyDescent="0.25">
      <c r="A1690" s="157"/>
      <c r="B1690" s="136" t="s">
        <v>213</v>
      </c>
      <c r="C1690" s="94" t="s">
        <v>213</v>
      </c>
      <c r="D1690" s="94" t="s">
        <v>306</v>
      </c>
      <c r="E1690" s="94">
        <v>40</v>
      </c>
      <c r="F1690" s="94" t="s">
        <v>217</v>
      </c>
      <c r="G1690" s="350" t="str">
        <f t="shared" si="263"/>
        <v>3.3.96.40.03</v>
      </c>
      <c r="H1690" s="95" t="s">
        <v>458</v>
      </c>
      <c r="I1690" s="207" t="str">
        <f t="shared" si="271"/>
        <v>A</v>
      </c>
      <c r="J1690" s="273">
        <f t="shared" si="270"/>
        <v>5</v>
      </c>
      <c r="K1690" s="474" t="s">
        <v>61</v>
      </c>
      <c r="M1690" s="69" t="str">
        <f t="shared" si="264"/>
        <v>3.3.96.40.03</v>
      </c>
      <c r="N1690" s="69" t="str">
        <f t="shared" si="265"/>
        <v>33964003</v>
      </c>
      <c r="O1690" s="69" t="b">
        <f t="shared" si="266"/>
        <v>1</v>
      </c>
      <c r="P1690" s="186" t="str">
        <f t="shared" si="262"/>
        <v>33964003</v>
      </c>
      <c r="R1690" s="407" t="str">
        <f t="shared" si="267"/>
        <v>A</v>
      </c>
      <c r="S1690" s="58" t="b">
        <f t="shared" si="268"/>
        <v>1</v>
      </c>
      <c r="U1690" s="69" t="str">
        <f t="shared" si="269"/>
        <v>3.3.96.40.03 - DESENVOLVIMENTO DE SOFTWARE</v>
      </c>
    </row>
    <row r="1691" spans="1:21" s="58" customFormat="1" x14ac:dyDescent="0.25">
      <c r="A1691" s="157"/>
      <c r="B1691" s="136" t="s">
        <v>213</v>
      </c>
      <c r="C1691" s="94" t="s">
        <v>213</v>
      </c>
      <c r="D1691" s="94" t="s">
        <v>306</v>
      </c>
      <c r="E1691" s="94">
        <v>40</v>
      </c>
      <c r="F1691" s="94" t="s">
        <v>218</v>
      </c>
      <c r="G1691" s="350" t="str">
        <f t="shared" si="263"/>
        <v>3.3.96.40.04</v>
      </c>
      <c r="H1691" s="95" t="s">
        <v>459</v>
      </c>
      <c r="I1691" s="207" t="str">
        <f t="shared" si="271"/>
        <v>A</v>
      </c>
      <c r="J1691" s="273">
        <f t="shared" si="270"/>
        <v>5</v>
      </c>
      <c r="K1691" s="474" t="s">
        <v>61</v>
      </c>
      <c r="M1691" s="69" t="str">
        <f t="shared" si="264"/>
        <v>3.3.96.40.04</v>
      </c>
      <c r="N1691" s="69" t="str">
        <f t="shared" si="265"/>
        <v>33964004</v>
      </c>
      <c r="O1691" s="69" t="b">
        <f t="shared" si="266"/>
        <v>1</v>
      </c>
      <c r="P1691" s="186" t="str">
        <f t="shared" si="262"/>
        <v>33964004</v>
      </c>
      <c r="R1691" s="407" t="str">
        <f t="shared" si="267"/>
        <v>A</v>
      </c>
      <c r="S1691" s="58" t="b">
        <f t="shared" si="268"/>
        <v>1</v>
      </c>
      <c r="U1691" s="69" t="str">
        <f t="shared" si="269"/>
        <v>3.3.96.40.04 - MANUTENÇÃO DE SOFTWARE</v>
      </c>
    </row>
    <row r="1692" spans="1:21" s="58" customFormat="1" x14ac:dyDescent="0.25">
      <c r="A1692" s="157"/>
      <c r="B1692" s="136" t="s">
        <v>213</v>
      </c>
      <c r="C1692" s="94" t="s">
        <v>213</v>
      </c>
      <c r="D1692" s="94" t="s">
        <v>306</v>
      </c>
      <c r="E1692" s="94">
        <v>40</v>
      </c>
      <c r="F1692" s="94" t="s">
        <v>219</v>
      </c>
      <c r="G1692" s="350" t="str">
        <f t="shared" si="263"/>
        <v>3.3.96.40.05</v>
      </c>
      <c r="H1692" s="95" t="s">
        <v>460</v>
      </c>
      <c r="I1692" s="207" t="str">
        <f t="shared" si="271"/>
        <v>A</v>
      </c>
      <c r="J1692" s="273">
        <f t="shared" si="270"/>
        <v>5</v>
      </c>
      <c r="K1692" s="474" t="s">
        <v>61</v>
      </c>
      <c r="M1692" s="69" t="str">
        <f t="shared" si="264"/>
        <v>3.3.96.40.05</v>
      </c>
      <c r="N1692" s="69" t="str">
        <f t="shared" si="265"/>
        <v>33964005</v>
      </c>
      <c r="O1692" s="69" t="b">
        <f t="shared" si="266"/>
        <v>1</v>
      </c>
      <c r="P1692" s="186" t="str">
        <f t="shared" si="262"/>
        <v>33964005</v>
      </c>
      <c r="R1692" s="407" t="str">
        <f t="shared" si="267"/>
        <v>A</v>
      </c>
      <c r="S1692" s="58" t="b">
        <f t="shared" si="268"/>
        <v>1</v>
      </c>
      <c r="U1692" s="69" t="str">
        <f t="shared" si="269"/>
        <v>3.3.96.40.05 - HOSPEDAGENS DE SISTEMAS</v>
      </c>
    </row>
    <row r="1693" spans="1:21" s="58" customFormat="1" x14ac:dyDescent="0.25">
      <c r="A1693" s="157"/>
      <c r="B1693" s="136" t="s">
        <v>213</v>
      </c>
      <c r="C1693" s="94" t="s">
        <v>213</v>
      </c>
      <c r="D1693" s="94" t="s">
        <v>306</v>
      </c>
      <c r="E1693" s="94">
        <v>40</v>
      </c>
      <c r="F1693" s="94" t="s">
        <v>220</v>
      </c>
      <c r="G1693" s="350" t="str">
        <f t="shared" si="263"/>
        <v>3.3.96.40.06</v>
      </c>
      <c r="H1693" s="95" t="s">
        <v>703</v>
      </c>
      <c r="I1693" s="207" t="str">
        <f t="shared" si="271"/>
        <v>A</v>
      </c>
      <c r="J1693" s="273">
        <f t="shared" si="270"/>
        <v>5</v>
      </c>
      <c r="K1693" s="474" t="s">
        <v>61</v>
      </c>
      <c r="M1693" s="69" t="str">
        <f t="shared" si="264"/>
        <v>3.3.96.40.06</v>
      </c>
      <c r="N1693" s="69" t="str">
        <f t="shared" si="265"/>
        <v>33964006</v>
      </c>
      <c r="O1693" s="69" t="b">
        <f t="shared" si="266"/>
        <v>1</v>
      </c>
      <c r="P1693" s="186" t="str">
        <f t="shared" si="262"/>
        <v>33964006</v>
      </c>
      <c r="R1693" s="407" t="str">
        <f t="shared" si="267"/>
        <v>A</v>
      </c>
      <c r="S1693" s="58" t="b">
        <f t="shared" si="268"/>
        <v>1</v>
      </c>
      <c r="U1693" s="69" t="str">
        <f t="shared" si="269"/>
        <v>3.3.96.40.06 - LOCAÇÃO DE SOFTWARE</v>
      </c>
    </row>
    <row r="1694" spans="1:21" s="58" customFormat="1" x14ac:dyDescent="0.25">
      <c r="A1694" s="157"/>
      <c r="B1694" s="136" t="s">
        <v>213</v>
      </c>
      <c r="C1694" s="94" t="s">
        <v>213</v>
      </c>
      <c r="D1694" s="94" t="s">
        <v>306</v>
      </c>
      <c r="E1694" s="94">
        <v>40</v>
      </c>
      <c r="F1694" s="94" t="s">
        <v>221</v>
      </c>
      <c r="G1694" s="350" t="str">
        <f t="shared" si="263"/>
        <v>3.3.96.40.07</v>
      </c>
      <c r="H1694" s="95" t="s">
        <v>461</v>
      </c>
      <c r="I1694" s="207" t="str">
        <f t="shared" si="271"/>
        <v>A</v>
      </c>
      <c r="J1694" s="273">
        <f t="shared" si="270"/>
        <v>5</v>
      </c>
      <c r="K1694" s="474" t="s">
        <v>61</v>
      </c>
      <c r="M1694" s="69" t="str">
        <f t="shared" si="264"/>
        <v>3.3.96.40.07</v>
      </c>
      <c r="N1694" s="69" t="str">
        <f t="shared" si="265"/>
        <v>33964007</v>
      </c>
      <c r="O1694" s="69" t="b">
        <f t="shared" si="266"/>
        <v>1</v>
      </c>
      <c r="P1694" s="186" t="str">
        <f t="shared" si="262"/>
        <v>33964007</v>
      </c>
      <c r="R1694" s="407" t="str">
        <f t="shared" si="267"/>
        <v>A</v>
      </c>
      <c r="S1694" s="58" t="b">
        <f t="shared" si="268"/>
        <v>1</v>
      </c>
      <c r="U1694" s="69" t="str">
        <f t="shared" si="269"/>
        <v>3.3.96.40.07 - COMUNICAÇÃO DE DADOS</v>
      </c>
    </row>
    <row r="1695" spans="1:21" s="58" customFormat="1" x14ac:dyDescent="0.25">
      <c r="A1695" s="157"/>
      <c r="B1695" s="136" t="s">
        <v>213</v>
      </c>
      <c r="C1695" s="94" t="s">
        <v>213</v>
      </c>
      <c r="D1695" s="94" t="s">
        <v>306</v>
      </c>
      <c r="E1695" s="94">
        <v>40</v>
      </c>
      <c r="F1695" s="94" t="s">
        <v>222</v>
      </c>
      <c r="G1695" s="350" t="str">
        <f t="shared" si="263"/>
        <v>3.3.96.40.08</v>
      </c>
      <c r="H1695" s="95" t="s">
        <v>462</v>
      </c>
      <c r="I1695" s="207" t="str">
        <f t="shared" si="271"/>
        <v>A</v>
      </c>
      <c r="J1695" s="273">
        <f t="shared" si="270"/>
        <v>5</v>
      </c>
      <c r="K1695" s="474" t="s">
        <v>61</v>
      </c>
      <c r="M1695" s="69" t="str">
        <f t="shared" si="264"/>
        <v>3.3.96.40.08</v>
      </c>
      <c r="N1695" s="69" t="str">
        <f t="shared" si="265"/>
        <v>33964008</v>
      </c>
      <c r="O1695" s="69" t="b">
        <f t="shared" si="266"/>
        <v>1</v>
      </c>
      <c r="P1695" s="186" t="str">
        <f t="shared" si="262"/>
        <v>33964008</v>
      </c>
      <c r="R1695" s="407" t="str">
        <f t="shared" si="267"/>
        <v>A</v>
      </c>
      <c r="S1695" s="58" t="b">
        <f t="shared" si="268"/>
        <v>1</v>
      </c>
      <c r="U1695" s="69" t="str">
        <f t="shared" si="269"/>
        <v>3.3.96.40.08 - SUPORTE A USUÁRIOS DE TIC</v>
      </c>
    </row>
    <row r="1696" spans="1:21" s="58" customFormat="1" x14ac:dyDescent="0.25">
      <c r="A1696" s="157"/>
      <c r="B1696" s="136" t="s">
        <v>213</v>
      </c>
      <c r="C1696" s="94" t="s">
        <v>213</v>
      </c>
      <c r="D1696" s="94" t="s">
        <v>306</v>
      </c>
      <c r="E1696" s="94">
        <v>40</v>
      </c>
      <c r="F1696" s="94" t="s">
        <v>252</v>
      </c>
      <c r="G1696" s="350" t="str">
        <f t="shared" si="263"/>
        <v>3.3.96.40.09</v>
      </c>
      <c r="H1696" s="95" t="s">
        <v>463</v>
      </c>
      <c r="I1696" s="207" t="str">
        <f t="shared" si="271"/>
        <v>A</v>
      </c>
      <c r="J1696" s="273">
        <f t="shared" si="270"/>
        <v>5</v>
      </c>
      <c r="K1696" s="474" t="s">
        <v>61</v>
      </c>
      <c r="M1696" s="69" t="str">
        <f t="shared" si="264"/>
        <v>3.3.96.40.09</v>
      </c>
      <c r="N1696" s="69" t="str">
        <f t="shared" si="265"/>
        <v>33964009</v>
      </c>
      <c r="O1696" s="69" t="b">
        <f t="shared" si="266"/>
        <v>1</v>
      </c>
      <c r="P1696" s="186" t="str">
        <f t="shared" si="262"/>
        <v>33964009</v>
      </c>
      <c r="R1696" s="407" t="str">
        <f t="shared" si="267"/>
        <v>A</v>
      </c>
      <c r="S1696" s="58" t="b">
        <f t="shared" si="268"/>
        <v>1</v>
      </c>
      <c r="U1696" s="69" t="str">
        <f t="shared" si="269"/>
        <v>3.3.96.40.09 - SUPORTE DE INFRAESTRUTURA DE TIC</v>
      </c>
    </row>
    <row r="1697" spans="1:21" s="58" customFormat="1" x14ac:dyDescent="0.25">
      <c r="A1697" s="157"/>
      <c r="B1697" s="136" t="s">
        <v>213</v>
      </c>
      <c r="C1697" s="94" t="s">
        <v>213</v>
      </c>
      <c r="D1697" s="94" t="s">
        <v>306</v>
      </c>
      <c r="E1697" s="94">
        <v>40</v>
      </c>
      <c r="F1697" s="94" t="s">
        <v>261</v>
      </c>
      <c r="G1697" s="350" t="str">
        <f t="shared" si="263"/>
        <v>3.3.96.40.10</v>
      </c>
      <c r="H1697" s="95" t="s">
        <v>464</v>
      </c>
      <c r="I1697" s="207" t="str">
        <f t="shared" si="271"/>
        <v>A</v>
      </c>
      <c r="J1697" s="273">
        <f t="shared" si="270"/>
        <v>5</v>
      </c>
      <c r="K1697" s="474" t="s">
        <v>61</v>
      </c>
      <c r="M1697" s="69" t="str">
        <f t="shared" si="264"/>
        <v>3.3.96.40.10</v>
      </c>
      <c r="N1697" s="69" t="str">
        <f t="shared" si="265"/>
        <v>33964010</v>
      </c>
      <c r="O1697" s="69" t="b">
        <f t="shared" si="266"/>
        <v>1</v>
      </c>
      <c r="P1697" s="186" t="str">
        <f t="shared" si="262"/>
        <v>33964010</v>
      </c>
      <c r="R1697" s="407" t="str">
        <f t="shared" si="267"/>
        <v>A</v>
      </c>
      <c r="S1697" s="58" t="b">
        <f t="shared" si="268"/>
        <v>1</v>
      </c>
      <c r="U1697" s="69" t="str">
        <f t="shared" si="269"/>
        <v>3.3.96.40.10 - SERVIÇOS TÉCNICOS PROFISSIONAIS DE TIC</v>
      </c>
    </row>
    <row r="1698" spans="1:21" s="58" customFormat="1" x14ac:dyDescent="0.25">
      <c r="A1698" s="157"/>
      <c r="B1698" s="136" t="s">
        <v>213</v>
      </c>
      <c r="C1698" s="94" t="s">
        <v>213</v>
      </c>
      <c r="D1698" s="94" t="s">
        <v>306</v>
      </c>
      <c r="E1698" s="94">
        <v>40</v>
      </c>
      <c r="F1698" s="94" t="s">
        <v>253</v>
      </c>
      <c r="G1698" s="350" t="str">
        <f t="shared" si="263"/>
        <v>3.3.96.40.11</v>
      </c>
      <c r="H1698" s="95" t="s">
        <v>465</v>
      </c>
      <c r="I1698" s="207" t="str">
        <f t="shared" si="271"/>
        <v>A</v>
      </c>
      <c r="J1698" s="273">
        <f t="shared" si="270"/>
        <v>5</v>
      </c>
      <c r="K1698" s="474" t="s">
        <v>61</v>
      </c>
      <c r="M1698" s="69" t="str">
        <f t="shared" si="264"/>
        <v>3.3.96.40.11</v>
      </c>
      <c r="N1698" s="69" t="str">
        <f t="shared" si="265"/>
        <v>33964011</v>
      </c>
      <c r="O1698" s="69" t="b">
        <f t="shared" si="266"/>
        <v>1</v>
      </c>
      <c r="P1698" s="186" t="str">
        <f t="shared" si="262"/>
        <v>33964011</v>
      </c>
      <c r="R1698" s="407" t="str">
        <f t="shared" si="267"/>
        <v>A</v>
      </c>
      <c r="S1698" s="58" t="b">
        <f t="shared" si="268"/>
        <v>1</v>
      </c>
      <c r="U1698" s="69" t="str">
        <f t="shared" si="269"/>
        <v>3.3.96.40.11 - DIGITALIZAÇÃO</v>
      </c>
    </row>
    <row r="1699" spans="1:21" s="58" customFormat="1" x14ac:dyDescent="0.25">
      <c r="A1699" s="157"/>
      <c r="B1699" s="136" t="s">
        <v>213</v>
      </c>
      <c r="C1699" s="94" t="s">
        <v>213</v>
      </c>
      <c r="D1699" s="94" t="s">
        <v>306</v>
      </c>
      <c r="E1699" s="94">
        <v>40</v>
      </c>
      <c r="F1699" s="94" t="s">
        <v>223</v>
      </c>
      <c r="G1699" s="350" t="str">
        <f t="shared" si="263"/>
        <v>3.3.96.40.12</v>
      </c>
      <c r="H1699" s="95" t="s">
        <v>704</v>
      </c>
      <c r="I1699" s="207" t="str">
        <f t="shared" si="271"/>
        <v>A</v>
      </c>
      <c r="J1699" s="273">
        <f t="shared" si="270"/>
        <v>5</v>
      </c>
      <c r="K1699" s="474" t="s">
        <v>61</v>
      </c>
      <c r="M1699" s="69" t="str">
        <f t="shared" si="264"/>
        <v>3.3.96.40.12</v>
      </c>
      <c r="N1699" s="69" t="str">
        <f t="shared" si="265"/>
        <v>33964012</v>
      </c>
      <c r="O1699" s="69" t="b">
        <f t="shared" si="266"/>
        <v>1</v>
      </c>
      <c r="P1699" s="186" t="str">
        <f t="shared" si="262"/>
        <v>33964012</v>
      </c>
      <c r="R1699" s="407" t="str">
        <f t="shared" si="267"/>
        <v>A</v>
      </c>
      <c r="S1699" s="58" t="b">
        <f t="shared" si="268"/>
        <v>1</v>
      </c>
      <c r="U1699" s="69" t="str">
        <f t="shared" si="269"/>
        <v>3.3.96.40.12 - MANUTENÇÃO E CONSERVAÇÃO DE EQUIPAMENTOS DE TIC</v>
      </c>
    </row>
    <row r="1700" spans="1:21" s="58" customFormat="1" x14ac:dyDescent="0.25">
      <c r="A1700" s="157"/>
      <c r="B1700" s="136" t="s">
        <v>213</v>
      </c>
      <c r="C1700" s="94" t="s">
        <v>213</v>
      </c>
      <c r="D1700" s="94" t="s">
        <v>306</v>
      </c>
      <c r="E1700" s="94">
        <v>40</v>
      </c>
      <c r="F1700" s="94" t="s">
        <v>254</v>
      </c>
      <c r="G1700" s="350" t="str">
        <f t="shared" si="263"/>
        <v>3.3.96.40.14</v>
      </c>
      <c r="H1700" s="95" t="s">
        <v>705</v>
      </c>
      <c r="I1700" s="207" t="str">
        <f t="shared" si="271"/>
        <v>A</v>
      </c>
      <c r="J1700" s="273">
        <f t="shared" si="270"/>
        <v>5</v>
      </c>
      <c r="K1700" s="474" t="s">
        <v>61</v>
      </c>
      <c r="M1700" s="69" t="str">
        <f t="shared" si="264"/>
        <v>3.3.96.40.14</v>
      </c>
      <c r="N1700" s="69" t="str">
        <f t="shared" si="265"/>
        <v>33964014</v>
      </c>
      <c r="O1700" s="69" t="b">
        <f t="shared" si="266"/>
        <v>1</v>
      </c>
      <c r="P1700" s="186" t="str">
        <f t="shared" si="262"/>
        <v>33964014</v>
      </c>
      <c r="R1700" s="407" t="str">
        <f t="shared" si="267"/>
        <v>A</v>
      </c>
      <c r="S1700" s="58" t="b">
        <f t="shared" si="268"/>
        <v>1</v>
      </c>
      <c r="U1700" s="69" t="str">
        <f t="shared" si="269"/>
        <v>3.3.96.40.14 - TELEFONIA FIXA E MÓVEL - PACOTE DE COMUNICAÇÃO DE DADOS</v>
      </c>
    </row>
    <row r="1701" spans="1:21" s="58" customFormat="1" x14ac:dyDescent="0.25">
      <c r="A1701" s="157"/>
      <c r="B1701" s="136" t="s">
        <v>213</v>
      </c>
      <c r="C1701" s="94" t="s">
        <v>213</v>
      </c>
      <c r="D1701" s="94" t="s">
        <v>306</v>
      </c>
      <c r="E1701" s="94">
        <v>40</v>
      </c>
      <c r="F1701" s="94">
        <v>15</v>
      </c>
      <c r="G1701" s="350" t="str">
        <f t="shared" si="263"/>
        <v>3.3.96.40.15</v>
      </c>
      <c r="H1701" s="95" t="s">
        <v>466</v>
      </c>
      <c r="I1701" s="207" t="str">
        <f t="shared" si="271"/>
        <v>A</v>
      </c>
      <c r="J1701" s="273">
        <f t="shared" si="270"/>
        <v>5</v>
      </c>
      <c r="K1701" s="474" t="s">
        <v>61</v>
      </c>
      <c r="M1701" s="69" t="str">
        <f t="shared" si="264"/>
        <v>3.3.96.40.15</v>
      </c>
      <c r="N1701" s="69" t="str">
        <f t="shared" si="265"/>
        <v>33964015</v>
      </c>
      <c r="O1701" s="69" t="b">
        <f t="shared" si="266"/>
        <v>1</v>
      </c>
      <c r="P1701" s="186" t="str">
        <f t="shared" si="262"/>
        <v>33964015</v>
      </c>
      <c r="R1701" s="407" t="str">
        <f t="shared" si="267"/>
        <v>A</v>
      </c>
      <c r="S1701" s="58" t="b">
        <f t="shared" si="268"/>
        <v>1</v>
      </c>
      <c r="U1701" s="69" t="str">
        <f t="shared" si="269"/>
        <v>3.3.96.40.15 - TREINAMENTO E CAPACITAÇÃO EM TIC</v>
      </c>
    </row>
    <row r="1702" spans="1:21" s="58" customFormat="1" x14ac:dyDescent="0.25">
      <c r="A1702" s="157"/>
      <c r="B1702" s="136" t="s">
        <v>213</v>
      </c>
      <c r="C1702" s="94" t="s">
        <v>213</v>
      </c>
      <c r="D1702" s="94" t="s">
        <v>306</v>
      </c>
      <c r="E1702" s="94">
        <v>40</v>
      </c>
      <c r="F1702" s="94">
        <v>16</v>
      </c>
      <c r="G1702" s="350" t="str">
        <f t="shared" si="263"/>
        <v>3.3.96.40.16</v>
      </c>
      <c r="H1702" s="95" t="s">
        <v>467</v>
      </c>
      <c r="I1702" s="207" t="str">
        <f t="shared" si="271"/>
        <v>A</v>
      </c>
      <c r="J1702" s="273">
        <f t="shared" si="270"/>
        <v>5</v>
      </c>
      <c r="K1702" s="474" t="s">
        <v>61</v>
      </c>
      <c r="M1702" s="69" t="str">
        <f t="shared" si="264"/>
        <v>3.3.96.40.16</v>
      </c>
      <c r="N1702" s="69" t="str">
        <f t="shared" si="265"/>
        <v>33964016</v>
      </c>
      <c r="O1702" s="69" t="b">
        <f t="shared" si="266"/>
        <v>1</v>
      </c>
      <c r="P1702" s="186" t="str">
        <f t="shared" si="262"/>
        <v>33964016</v>
      </c>
      <c r="R1702" s="407" t="str">
        <f t="shared" si="267"/>
        <v>A</v>
      </c>
      <c r="S1702" s="58" t="b">
        <f t="shared" si="268"/>
        <v>1</v>
      </c>
      <c r="U1702" s="69" t="str">
        <f t="shared" si="269"/>
        <v>3.3.96.40.16 - CONTEÚDO DE WEB</v>
      </c>
    </row>
    <row r="1703" spans="1:21" s="58" customFormat="1" x14ac:dyDescent="0.25">
      <c r="A1703" s="157"/>
      <c r="B1703" s="136" t="s">
        <v>213</v>
      </c>
      <c r="C1703" s="94" t="s">
        <v>213</v>
      </c>
      <c r="D1703" s="94" t="s">
        <v>306</v>
      </c>
      <c r="E1703" s="94">
        <v>40</v>
      </c>
      <c r="F1703" s="94">
        <v>17</v>
      </c>
      <c r="G1703" s="350" t="str">
        <f t="shared" si="263"/>
        <v>3.3.96.40.17</v>
      </c>
      <c r="H1703" s="95" t="s">
        <v>468</v>
      </c>
      <c r="I1703" s="207" t="str">
        <f t="shared" si="271"/>
        <v>A</v>
      </c>
      <c r="J1703" s="273">
        <f t="shared" si="270"/>
        <v>5</v>
      </c>
      <c r="K1703" s="474" t="s">
        <v>61</v>
      </c>
      <c r="M1703" s="69" t="str">
        <f t="shared" si="264"/>
        <v>3.3.96.40.17</v>
      </c>
      <c r="N1703" s="69" t="str">
        <f t="shared" si="265"/>
        <v>33964017</v>
      </c>
      <c r="O1703" s="69" t="b">
        <f t="shared" si="266"/>
        <v>1</v>
      </c>
      <c r="P1703" s="186" t="str">
        <f t="shared" si="262"/>
        <v>33964017</v>
      </c>
      <c r="R1703" s="407" t="str">
        <f t="shared" si="267"/>
        <v>A</v>
      </c>
      <c r="S1703" s="58" t="b">
        <f t="shared" si="268"/>
        <v>1</v>
      </c>
      <c r="U1703" s="69" t="str">
        <f t="shared" si="269"/>
        <v>3.3.96.40.17 - TRATAMENTO DE DADOS</v>
      </c>
    </row>
    <row r="1704" spans="1:21" s="58" customFormat="1" x14ac:dyDescent="0.25">
      <c r="A1704" s="157"/>
      <c r="B1704" s="136" t="s">
        <v>213</v>
      </c>
      <c r="C1704" s="94" t="s">
        <v>213</v>
      </c>
      <c r="D1704" s="94" t="s">
        <v>306</v>
      </c>
      <c r="E1704" s="94">
        <v>40</v>
      </c>
      <c r="F1704" s="94">
        <v>21</v>
      </c>
      <c r="G1704" s="350" t="str">
        <f t="shared" si="263"/>
        <v>3.3.96.40.21</v>
      </c>
      <c r="H1704" s="95" t="s">
        <v>469</v>
      </c>
      <c r="I1704" s="207" t="str">
        <f t="shared" si="271"/>
        <v>A</v>
      </c>
      <c r="J1704" s="273">
        <f t="shared" si="270"/>
        <v>5</v>
      </c>
      <c r="K1704" s="474" t="s">
        <v>61</v>
      </c>
      <c r="M1704" s="69" t="str">
        <f t="shared" si="264"/>
        <v>3.3.96.40.21</v>
      </c>
      <c r="N1704" s="69" t="str">
        <f t="shared" si="265"/>
        <v>33964021</v>
      </c>
      <c r="O1704" s="69" t="b">
        <f t="shared" si="266"/>
        <v>1</v>
      </c>
      <c r="P1704" s="186" t="str">
        <f t="shared" si="262"/>
        <v>33964021</v>
      </c>
      <c r="R1704" s="407" t="str">
        <f t="shared" si="267"/>
        <v>A</v>
      </c>
      <c r="S1704" s="58" t="b">
        <f t="shared" si="268"/>
        <v>1</v>
      </c>
      <c r="U1704" s="69" t="str">
        <f t="shared" si="269"/>
        <v>3.3.96.40.21 - SERVIÇOS RELACIONADOS A COMPUTAÇÃO EM NUVENS</v>
      </c>
    </row>
    <row r="1705" spans="1:21" s="58" customFormat="1" x14ac:dyDescent="0.25">
      <c r="A1705" s="157"/>
      <c r="B1705" s="136" t="s">
        <v>213</v>
      </c>
      <c r="C1705" s="94" t="s">
        <v>213</v>
      </c>
      <c r="D1705" s="94" t="s">
        <v>306</v>
      </c>
      <c r="E1705" s="94">
        <v>40</v>
      </c>
      <c r="F1705" s="94" t="s">
        <v>270</v>
      </c>
      <c r="G1705" s="350" t="str">
        <f t="shared" si="263"/>
        <v>3.3.96.40.99</v>
      </c>
      <c r="H1705" s="95" t="s">
        <v>706</v>
      </c>
      <c r="I1705" s="207" t="str">
        <f t="shared" si="271"/>
        <v>A</v>
      </c>
      <c r="J1705" s="273">
        <f t="shared" si="270"/>
        <v>5</v>
      </c>
      <c r="K1705" s="474" t="s">
        <v>61</v>
      </c>
      <c r="M1705" s="69" t="str">
        <f t="shared" si="264"/>
        <v>3.3.96.40.99</v>
      </c>
      <c r="N1705" s="69" t="str">
        <f t="shared" si="265"/>
        <v>33964099</v>
      </c>
      <c r="O1705" s="69" t="b">
        <f t="shared" si="266"/>
        <v>1</v>
      </c>
      <c r="P1705" s="186" t="str">
        <f t="shared" si="262"/>
        <v>33964099</v>
      </c>
      <c r="R1705" s="407" t="str">
        <f t="shared" si="267"/>
        <v>A</v>
      </c>
      <c r="S1705" s="58" t="b">
        <f t="shared" si="268"/>
        <v>1</v>
      </c>
      <c r="U1705" s="69" t="str">
        <f t="shared" si="269"/>
        <v>3.3.96.40.99 - OUTROS SERVIÇOS DE TIC</v>
      </c>
    </row>
    <row r="1706" spans="1:21" x14ac:dyDescent="0.25">
      <c r="B1706" s="380" t="s">
        <v>213</v>
      </c>
      <c r="C1706" s="318" t="s">
        <v>213</v>
      </c>
      <c r="D1706" s="318" t="s">
        <v>306</v>
      </c>
      <c r="E1706" s="318" t="s">
        <v>241</v>
      </c>
      <c r="F1706" s="318" t="s">
        <v>264</v>
      </c>
      <c r="G1706" s="341" t="str">
        <f t="shared" si="263"/>
        <v>3.3.96.41.00</v>
      </c>
      <c r="H1706" s="46" t="s">
        <v>32</v>
      </c>
      <c r="I1706" s="196" t="str">
        <f t="shared" si="271"/>
        <v>A</v>
      </c>
      <c r="J1706" s="263">
        <f t="shared" si="270"/>
        <v>4</v>
      </c>
      <c r="K1706" s="465" t="s">
        <v>53</v>
      </c>
      <c r="M1706" s="69" t="str">
        <f t="shared" si="264"/>
        <v>3.3.96.41.00</v>
      </c>
      <c r="N1706" s="69" t="str">
        <f t="shared" si="265"/>
        <v>33964100</v>
      </c>
      <c r="O1706" s="69" t="b">
        <f t="shared" si="266"/>
        <v>1</v>
      </c>
      <c r="P1706" s="186" t="str">
        <f t="shared" si="262"/>
        <v>33964100</v>
      </c>
      <c r="R1706" s="407" t="str">
        <f t="shared" si="267"/>
        <v>A</v>
      </c>
      <c r="S1706" s="2" t="b">
        <f t="shared" si="268"/>
        <v>1</v>
      </c>
      <c r="U1706" s="69" t="str">
        <f t="shared" si="269"/>
        <v>3.3.96.41.00 - CONTRIBUIÇÕES</v>
      </c>
    </row>
    <row r="1707" spans="1:21" x14ac:dyDescent="0.25">
      <c r="B1707" s="380" t="s">
        <v>213</v>
      </c>
      <c r="C1707" s="318" t="s">
        <v>213</v>
      </c>
      <c r="D1707" s="318" t="s">
        <v>306</v>
      </c>
      <c r="E1707" s="318" t="s">
        <v>245</v>
      </c>
      <c r="F1707" s="318" t="s">
        <v>264</v>
      </c>
      <c r="G1707" s="341" t="str">
        <f t="shared" si="263"/>
        <v>3.3.96.45.00</v>
      </c>
      <c r="H1707" s="46" t="s">
        <v>480</v>
      </c>
      <c r="I1707" s="196" t="str">
        <f t="shared" si="271"/>
        <v>A</v>
      </c>
      <c r="J1707" s="263">
        <f t="shared" si="270"/>
        <v>4</v>
      </c>
      <c r="K1707" s="465" t="s">
        <v>53</v>
      </c>
      <c r="M1707" s="69" t="str">
        <f t="shared" si="264"/>
        <v>3.3.96.45.00</v>
      </c>
      <c r="N1707" s="69" t="str">
        <f t="shared" si="265"/>
        <v>33964500</v>
      </c>
      <c r="O1707" s="69" t="b">
        <f t="shared" si="266"/>
        <v>1</v>
      </c>
      <c r="P1707" s="186" t="str">
        <f t="shared" si="262"/>
        <v>33964500</v>
      </c>
      <c r="R1707" s="407" t="str">
        <f t="shared" si="267"/>
        <v>A</v>
      </c>
      <c r="S1707" s="2" t="b">
        <f t="shared" si="268"/>
        <v>1</v>
      </c>
      <c r="U1707" s="69" t="str">
        <f t="shared" si="269"/>
        <v>3.3.96.45.00 - SUBVENÇÕES ECONÔMICAS</v>
      </c>
    </row>
    <row r="1708" spans="1:21" x14ac:dyDescent="0.25">
      <c r="B1708" s="380" t="s">
        <v>213</v>
      </c>
      <c r="C1708" s="318" t="s">
        <v>213</v>
      </c>
      <c r="D1708" s="318" t="s">
        <v>306</v>
      </c>
      <c r="E1708" s="318" t="s">
        <v>246</v>
      </c>
      <c r="F1708" s="318" t="s">
        <v>264</v>
      </c>
      <c r="G1708" s="341" t="str">
        <f t="shared" si="263"/>
        <v>3.3.96.46.00</v>
      </c>
      <c r="H1708" s="46" t="s">
        <v>168</v>
      </c>
      <c r="I1708" s="196" t="str">
        <f t="shared" si="271"/>
        <v>A</v>
      </c>
      <c r="J1708" s="263">
        <f t="shared" si="270"/>
        <v>4</v>
      </c>
      <c r="K1708" s="465" t="s">
        <v>53</v>
      </c>
      <c r="M1708" s="69" t="str">
        <f t="shared" si="264"/>
        <v>3.3.96.46.00</v>
      </c>
      <c r="N1708" s="69" t="str">
        <f t="shared" si="265"/>
        <v>33964600</v>
      </c>
      <c r="O1708" s="69" t="b">
        <f t="shared" si="266"/>
        <v>1</v>
      </c>
      <c r="P1708" s="186" t="str">
        <f t="shared" si="262"/>
        <v>33964600</v>
      </c>
      <c r="R1708" s="407" t="str">
        <f t="shared" si="267"/>
        <v>A</v>
      </c>
      <c r="S1708" s="2" t="b">
        <f t="shared" si="268"/>
        <v>1</v>
      </c>
      <c r="U1708" s="69" t="str">
        <f t="shared" si="269"/>
        <v>3.3.96.46.00 - AUXÍLIO-ALIMENTAÇÃO</v>
      </c>
    </row>
    <row r="1709" spans="1:21" x14ac:dyDescent="0.25">
      <c r="B1709" s="380" t="s">
        <v>213</v>
      </c>
      <c r="C1709" s="318" t="s">
        <v>213</v>
      </c>
      <c r="D1709" s="318" t="s">
        <v>306</v>
      </c>
      <c r="E1709" s="318" t="s">
        <v>247</v>
      </c>
      <c r="F1709" s="318" t="s">
        <v>264</v>
      </c>
      <c r="G1709" s="341" t="str">
        <f t="shared" si="263"/>
        <v>3.3.96.47.00</v>
      </c>
      <c r="H1709" s="46" t="s">
        <v>169</v>
      </c>
      <c r="I1709" s="196" t="str">
        <f t="shared" si="271"/>
        <v>A</v>
      </c>
      <c r="J1709" s="263">
        <f t="shared" si="270"/>
        <v>4</v>
      </c>
      <c r="K1709" s="465" t="s">
        <v>53</v>
      </c>
      <c r="M1709" s="69" t="str">
        <f t="shared" si="264"/>
        <v>3.3.96.47.00</v>
      </c>
      <c r="N1709" s="69" t="str">
        <f t="shared" si="265"/>
        <v>33964700</v>
      </c>
      <c r="O1709" s="69" t="b">
        <f t="shared" si="266"/>
        <v>1</v>
      </c>
      <c r="P1709" s="186" t="str">
        <f t="shared" si="262"/>
        <v>33964700</v>
      </c>
      <c r="R1709" s="407" t="str">
        <f t="shared" si="267"/>
        <v>A</v>
      </c>
      <c r="S1709" s="2" t="b">
        <f t="shared" si="268"/>
        <v>1</v>
      </c>
      <c r="U1709" s="69" t="str">
        <f t="shared" si="269"/>
        <v>3.3.96.47.00 - OBRIGAÇÕES TRIBUTÁRIAS E CONTRIBUTIVAS</v>
      </c>
    </row>
    <row r="1710" spans="1:21" x14ac:dyDescent="0.25">
      <c r="B1710" s="380" t="s">
        <v>213</v>
      </c>
      <c r="C1710" s="318" t="s">
        <v>213</v>
      </c>
      <c r="D1710" s="318" t="s">
        <v>306</v>
      </c>
      <c r="E1710" s="318" t="s">
        <v>248</v>
      </c>
      <c r="F1710" s="318" t="s">
        <v>264</v>
      </c>
      <c r="G1710" s="341" t="str">
        <f t="shared" si="263"/>
        <v>3.3.96.48.00</v>
      </c>
      <c r="H1710" s="46" t="s">
        <v>170</v>
      </c>
      <c r="I1710" s="196" t="str">
        <f t="shared" si="271"/>
        <v>A</v>
      </c>
      <c r="J1710" s="263">
        <f t="shared" si="270"/>
        <v>4</v>
      </c>
      <c r="K1710" s="465" t="s">
        <v>53</v>
      </c>
      <c r="M1710" s="69" t="str">
        <f t="shared" si="264"/>
        <v>3.3.96.48.00</v>
      </c>
      <c r="N1710" s="69" t="str">
        <f t="shared" si="265"/>
        <v>33964800</v>
      </c>
      <c r="O1710" s="69" t="b">
        <f t="shared" si="266"/>
        <v>1</v>
      </c>
      <c r="P1710" s="186" t="str">
        <f t="shared" si="262"/>
        <v>33964800</v>
      </c>
      <c r="R1710" s="407" t="str">
        <f t="shared" si="267"/>
        <v>A</v>
      </c>
      <c r="S1710" s="2" t="b">
        <f t="shared" si="268"/>
        <v>1</v>
      </c>
      <c r="U1710" s="69" t="str">
        <f t="shared" si="269"/>
        <v>3.3.96.48.00 - OUTROS AUXÍLIOS FINANCEIROS A PESSOAS FÍSICAS</v>
      </c>
    </row>
    <row r="1711" spans="1:21" x14ac:dyDescent="0.25">
      <c r="B1711" s="380" t="s">
        <v>213</v>
      </c>
      <c r="C1711" s="318" t="s">
        <v>213</v>
      </c>
      <c r="D1711" s="318" t="s">
        <v>306</v>
      </c>
      <c r="E1711" s="318" t="s">
        <v>249</v>
      </c>
      <c r="F1711" s="318" t="s">
        <v>264</v>
      </c>
      <c r="G1711" s="341" t="str">
        <f t="shared" si="263"/>
        <v>3.3.96.49.00</v>
      </c>
      <c r="H1711" s="46" t="s">
        <v>171</v>
      </c>
      <c r="I1711" s="196" t="str">
        <f t="shared" si="271"/>
        <v>A</v>
      </c>
      <c r="J1711" s="263">
        <f t="shared" si="270"/>
        <v>4</v>
      </c>
      <c r="K1711" s="465" t="s">
        <v>53</v>
      </c>
      <c r="M1711" s="69" t="str">
        <f t="shared" si="264"/>
        <v>3.3.96.49.00</v>
      </c>
      <c r="N1711" s="69" t="str">
        <f t="shared" si="265"/>
        <v>33964900</v>
      </c>
      <c r="O1711" s="69" t="b">
        <f t="shared" si="266"/>
        <v>1</v>
      </c>
      <c r="P1711" s="186" t="str">
        <f t="shared" si="262"/>
        <v>33964900</v>
      </c>
      <c r="R1711" s="407" t="str">
        <f t="shared" si="267"/>
        <v>A</v>
      </c>
      <c r="S1711" s="2" t="b">
        <f t="shared" si="268"/>
        <v>1</v>
      </c>
      <c r="U1711" s="69" t="str">
        <f t="shared" si="269"/>
        <v>3.3.96.49.00 - AUXÍLIO-TRANSPORTE</v>
      </c>
    </row>
    <row r="1712" spans="1:21" x14ac:dyDescent="0.25">
      <c r="B1712" s="380" t="s">
        <v>213</v>
      </c>
      <c r="C1712" s="318" t="s">
        <v>213</v>
      </c>
      <c r="D1712" s="318" t="s">
        <v>306</v>
      </c>
      <c r="E1712" s="318" t="s">
        <v>284</v>
      </c>
      <c r="F1712" s="318" t="s">
        <v>264</v>
      </c>
      <c r="G1712" s="341" t="str">
        <f t="shared" si="263"/>
        <v>3.3.96.67.00</v>
      </c>
      <c r="H1712" s="46" t="s">
        <v>2</v>
      </c>
      <c r="I1712" s="196" t="str">
        <f t="shared" si="271"/>
        <v>A</v>
      </c>
      <c r="J1712" s="263">
        <f t="shared" si="270"/>
        <v>4</v>
      </c>
      <c r="K1712" s="465" t="s">
        <v>53</v>
      </c>
      <c r="M1712" s="69" t="str">
        <f t="shared" si="264"/>
        <v>3.3.96.67.00</v>
      </c>
      <c r="N1712" s="69" t="str">
        <f t="shared" si="265"/>
        <v>33966700</v>
      </c>
      <c r="O1712" s="69" t="b">
        <f t="shared" si="266"/>
        <v>1</v>
      </c>
      <c r="P1712" s="186" t="str">
        <f t="shared" ref="P1712:P1775" si="272">TRIM(SUBSTITUTE(TEXT(G1712,"00000000"),".",""))</f>
        <v>33966700</v>
      </c>
      <c r="R1712" s="407" t="str">
        <f t="shared" si="267"/>
        <v>A</v>
      </c>
      <c r="S1712" s="2" t="b">
        <f t="shared" si="268"/>
        <v>1</v>
      </c>
      <c r="U1712" s="69" t="str">
        <f t="shared" si="269"/>
        <v>3.3.96.67.00 - DEPÓSITOS COMPULSÓRIOS</v>
      </c>
    </row>
    <row r="1713" spans="1:21" x14ac:dyDescent="0.25">
      <c r="B1713" s="380" t="s">
        <v>213</v>
      </c>
      <c r="C1713" s="318" t="s">
        <v>213</v>
      </c>
      <c r="D1713" s="318" t="s">
        <v>306</v>
      </c>
      <c r="E1713" s="318" t="s">
        <v>317</v>
      </c>
      <c r="F1713" s="318" t="s">
        <v>264</v>
      </c>
      <c r="G1713" s="341" t="str">
        <f t="shared" si="263"/>
        <v>3.3.96.91.00</v>
      </c>
      <c r="H1713" s="46" t="s">
        <v>85</v>
      </c>
      <c r="I1713" s="196" t="str">
        <f t="shared" si="271"/>
        <v>A</v>
      </c>
      <c r="J1713" s="263">
        <f t="shared" si="270"/>
        <v>4</v>
      </c>
      <c r="K1713" s="465" t="s">
        <v>53</v>
      </c>
      <c r="M1713" s="69" t="str">
        <f t="shared" si="264"/>
        <v>3.3.96.91.00</v>
      </c>
      <c r="N1713" s="69" t="str">
        <f t="shared" si="265"/>
        <v>33969100</v>
      </c>
      <c r="O1713" s="69" t="b">
        <f t="shared" si="266"/>
        <v>1</v>
      </c>
      <c r="P1713" s="186" t="str">
        <f t="shared" si="272"/>
        <v>33969100</v>
      </c>
      <c r="R1713" s="407" t="str">
        <f t="shared" si="267"/>
        <v>A</v>
      </c>
      <c r="S1713" s="2" t="b">
        <f t="shared" si="268"/>
        <v>1</v>
      </c>
      <c r="U1713" s="69" t="str">
        <f t="shared" si="269"/>
        <v>3.3.96.91.00 - SENTENÇAS JUDICIAIS</v>
      </c>
    </row>
    <row r="1714" spans="1:21" x14ac:dyDescent="0.25">
      <c r="B1714" s="384" t="s">
        <v>213</v>
      </c>
      <c r="C1714" s="322" t="s">
        <v>213</v>
      </c>
      <c r="D1714" s="322" t="s">
        <v>306</v>
      </c>
      <c r="E1714" s="322" t="s">
        <v>263</v>
      </c>
      <c r="F1714" s="322" t="s">
        <v>264</v>
      </c>
      <c r="G1714" s="346" t="str">
        <f t="shared" si="263"/>
        <v>3.3.96.92.00</v>
      </c>
      <c r="H1714" s="56" t="s">
        <v>88</v>
      </c>
      <c r="I1714" s="203" t="str">
        <f t="shared" si="271"/>
        <v>S</v>
      </c>
      <c r="J1714" s="270">
        <f t="shared" si="270"/>
        <v>4</v>
      </c>
      <c r="K1714" s="469" t="s">
        <v>60</v>
      </c>
      <c r="M1714" s="69" t="str">
        <f t="shared" si="264"/>
        <v>3.3.96.92.00</v>
      </c>
      <c r="N1714" s="69" t="str">
        <f t="shared" si="265"/>
        <v>33969200</v>
      </c>
      <c r="O1714" s="69" t="b">
        <f t="shared" si="266"/>
        <v>1</v>
      </c>
      <c r="P1714" s="186" t="str">
        <f t="shared" si="272"/>
        <v>33969200</v>
      </c>
      <c r="R1714" s="407" t="str">
        <f t="shared" si="267"/>
        <v>S</v>
      </c>
      <c r="S1714" s="2" t="b">
        <f t="shared" si="268"/>
        <v>1</v>
      </c>
      <c r="U1714" s="69" t="str">
        <f t="shared" si="269"/>
        <v>3.3.96.92.00 - DESPESAS DE EXERCÍCIOS ANTERIORES</v>
      </c>
    </row>
    <row r="1715" spans="1:21" s="69" customFormat="1" x14ac:dyDescent="0.25">
      <c r="A1715" s="157"/>
      <c r="B1715" s="136" t="s">
        <v>213</v>
      </c>
      <c r="C1715" s="94" t="s">
        <v>213</v>
      </c>
      <c r="D1715" s="94" t="s">
        <v>306</v>
      </c>
      <c r="E1715" s="94" t="s">
        <v>263</v>
      </c>
      <c r="F1715" s="94" t="s">
        <v>215</v>
      </c>
      <c r="G1715" s="347" t="str">
        <f t="shared" si="263"/>
        <v>3.3.96.92.30</v>
      </c>
      <c r="H1715" s="61" t="s">
        <v>3</v>
      </c>
      <c r="I1715" s="202" t="str">
        <f t="shared" si="271"/>
        <v>A</v>
      </c>
      <c r="J1715" s="269">
        <f t="shared" si="270"/>
        <v>5</v>
      </c>
      <c r="K1715" s="470" t="s">
        <v>61</v>
      </c>
      <c r="M1715" s="69" t="str">
        <f t="shared" si="264"/>
        <v>3.3.96.92.30</v>
      </c>
      <c r="N1715" s="69" t="str">
        <f t="shared" si="265"/>
        <v>33969230</v>
      </c>
      <c r="O1715" s="69" t="b">
        <f t="shared" si="266"/>
        <v>1</v>
      </c>
      <c r="P1715" s="186" t="str">
        <f t="shared" si="272"/>
        <v>33969230</v>
      </c>
      <c r="R1715" s="407" t="str">
        <f t="shared" si="267"/>
        <v>A</v>
      </c>
      <c r="S1715" s="69" t="b">
        <f t="shared" si="268"/>
        <v>1</v>
      </c>
      <c r="U1715" s="69" t="str">
        <f t="shared" si="269"/>
        <v>3.3.96.92.30 - MATERIAL DE CONSUMO</v>
      </c>
    </row>
    <row r="1716" spans="1:21" s="69" customFormat="1" x14ac:dyDescent="0.25">
      <c r="A1716" s="157"/>
      <c r="B1716" s="136" t="s">
        <v>213</v>
      </c>
      <c r="C1716" s="94" t="s">
        <v>213</v>
      </c>
      <c r="D1716" s="94" t="s">
        <v>306</v>
      </c>
      <c r="E1716" s="94" t="s">
        <v>263</v>
      </c>
      <c r="F1716" s="94" t="s">
        <v>262</v>
      </c>
      <c r="G1716" s="347" t="str">
        <f t="shared" si="263"/>
        <v>3.3.96.92.39</v>
      </c>
      <c r="H1716" s="61" t="s">
        <v>723</v>
      </c>
      <c r="I1716" s="202" t="str">
        <f t="shared" si="271"/>
        <v>A</v>
      </c>
      <c r="J1716" s="269">
        <f t="shared" si="270"/>
        <v>5</v>
      </c>
      <c r="K1716" s="470" t="s">
        <v>61</v>
      </c>
      <c r="M1716" s="69" t="str">
        <f t="shared" si="264"/>
        <v>3.3.96.92.39</v>
      </c>
      <c r="N1716" s="69" t="str">
        <f t="shared" si="265"/>
        <v>33969239</v>
      </c>
      <c r="O1716" s="69" t="b">
        <f t="shared" si="266"/>
        <v>1</v>
      </c>
      <c r="P1716" s="186" t="str">
        <f t="shared" si="272"/>
        <v>33969239</v>
      </c>
      <c r="R1716" s="407" t="str">
        <f t="shared" si="267"/>
        <v>A</v>
      </c>
      <c r="S1716" s="69" t="b">
        <f t="shared" si="268"/>
        <v>1</v>
      </c>
      <c r="U1716" s="69" t="str">
        <f t="shared" si="269"/>
        <v>3.3.96.92.39 - OUTROS SERVIÇOS DE TERCEIROS - PJ</v>
      </c>
    </row>
    <row r="1717" spans="1:21" s="69" customFormat="1" x14ac:dyDescent="0.25">
      <c r="A1717" s="157"/>
      <c r="B1717" s="136" t="s">
        <v>213</v>
      </c>
      <c r="C1717" s="94" t="s">
        <v>213</v>
      </c>
      <c r="D1717" s="94" t="s">
        <v>306</v>
      </c>
      <c r="E1717" s="94" t="s">
        <v>263</v>
      </c>
      <c r="F1717" s="94" t="s">
        <v>270</v>
      </c>
      <c r="G1717" s="347" t="str">
        <f t="shared" si="263"/>
        <v>3.3.96.92.99</v>
      </c>
      <c r="H1717" s="61" t="s">
        <v>96</v>
      </c>
      <c r="I1717" s="202" t="str">
        <f t="shared" si="271"/>
        <v>A</v>
      </c>
      <c r="J1717" s="269">
        <f t="shared" si="270"/>
        <v>5</v>
      </c>
      <c r="K1717" s="470" t="s">
        <v>61</v>
      </c>
      <c r="M1717" s="69" t="str">
        <f t="shared" si="264"/>
        <v>3.3.96.92.99</v>
      </c>
      <c r="N1717" s="69" t="str">
        <f t="shared" si="265"/>
        <v>33969299</v>
      </c>
      <c r="O1717" s="69" t="b">
        <f t="shared" si="266"/>
        <v>1</v>
      </c>
      <c r="P1717" s="186" t="str">
        <f t="shared" si="272"/>
        <v>33969299</v>
      </c>
      <c r="R1717" s="407" t="str">
        <f t="shared" si="267"/>
        <v>A</v>
      </c>
      <c r="S1717" s="69" t="b">
        <f t="shared" si="268"/>
        <v>1</v>
      </c>
      <c r="U1717" s="69" t="str">
        <f t="shared" si="269"/>
        <v>3.3.96.92.99 - OUTRAS DESPESAS DE EXERCICIOS ANTERIORES</v>
      </c>
    </row>
    <row r="1718" spans="1:21" x14ac:dyDescent="0.25">
      <c r="B1718" s="380" t="s">
        <v>213</v>
      </c>
      <c r="C1718" s="318" t="s">
        <v>213</v>
      </c>
      <c r="D1718" s="318" t="s">
        <v>306</v>
      </c>
      <c r="E1718" s="318" t="s">
        <v>302</v>
      </c>
      <c r="F1718" s="318" t="s">
        <v>264</v>
      </c>
      <c r="G1718" s="341" t="str">
        <f t="shared" si="263"/>
        <v>3.3.96.93.00</v>
      </c>
      <c r="H1718" s="46" t="s">
        <v>9</v>
      </c>
      <c r="I1718" s="196" t="str">
        <f t="shared" si="271"/>
        <v>A</v>
      </c>
      <c r="J1718" s="263">
        <f t="shared" si="270"/>
        <v>4</v>
      </c>
      <c r="K1718" s="465" t="s">
        <v>53</v>
      </c>
      <c r="M1718" s="69" t="str">
        <f t="shared" si="264"/>
        <v>3.3.96.93.00</v>
      </c>
      <c r="N1718" s="69" t="str">
        <f t="shared" si="265"/>
        <v>33969300</v>
      </c>
      <c r="O1718" s="69" t="b">
        <f t="shared" si="266"/>
        <v>1</v>
      </c>
      <c r="P1718" s="186" t="str">
        <f t="shared" si="272"/>
        <v>33969300</v>
      </c>
      <c r="R1718" s="407" t="str">
        <f t="shared" si="267"/>
        <v>A</v>
      </c>
      <c r="S1718" s="2" t="b">
        <f t="shared" si="268"/>
        <v>1</v>
      </c>
      <c r="U1718" s="69" t="str">
        <f t="shared" si="269"/>
        <v>3.3.96.93.00 - INDENIZAÇÕES E RESTITUIÇÕES</v>
      </c>
    </row>
    <row r="1719" spans="1:21" x14ac:dyDescent="0.25">
      <c r="B1719" s="380" t="s">
        <v>213</v>
      </c>
      <c r="C1719" s="318" t="s">
        <v>213</v>
      </c>
      <c r="D1719" s="318" t="s">
        <v>306</v>
      </c>
      <c r="E1719" s="318" t="s">
        <v>306</v>
      </c>
      <c r="F1719" s="318" t="s">
        <v>264</v>
      </c>
      <c r="G1719" s="341" t="str">
        <f t="shared" si="263"/>
        <v>3.3.96.96.00</v>
      </c>
      <c r="H1719" s="46" t="s">
        <v>98</v>
      </c>
      <c r="I1719" s="196" t="str">
        <f t="shared" si="271"/>
        <v>A</v>
      </c>
      <c r="J1719" s="263">
        <f t="shared" si="270"/>
        <v>4</v>
      </c>
      <c r="K1719" s="465" t="s">
        <v>53</v>
      </c>
      <c r="M1719" s="69" t="str">
        <f t="shared" si="264"/>
        <v>3.3.96.96.00</v>
      </c>
      <c r="N1719" s="69" t="str">
        <f t="shared" si="265"/>
        <v>33969600</v>
      </c>
      <c r="O1719" s="69" t="b">
        <f t="shared" si="266"/>
        <v>1</v>
      </c>
      <c r="P1719" s="186" t="str">
        <f t="shared" si="272"/>
        <v>33969600</v>
      </c>
      <c r="R1719" s="407" t="str">
        <f t="shared" si="267"/>
        <v>A</v>
      </c>
      <c r="S1719" s="2" t="b">
        <f t="shared" si="268"/>
        <v>1</v>
      </c>
      <c r="U1719" s="69" t="str">
        <f t="shared" si="269"/>
        <v>3.3.96.96.00 - RESSARCIMENTO DE DESPESAS DE PESSOAL REQUISITADO</v>
      </c>
    </row>
    <row r="1720" spans="1:21" s="6" customFormat="1" x14ac:dyDescent="0.25">
      <c r="A1720" s="158"/>
      <c r="B1720" s="404" t="s">
        <v>307</v>
      </c>
      <c r="C1720" s="335" t="s">
        <v>311</v>
      </c>
      <c r="D1720" s="335" t="s">
        <v>264</v>
      </c>
      <c r="E1720" s="335" t="s">
        <v>264</v>
      </c>
      <c r="F1720" s="335" t="s">
        <v>264</v>
      </c>
      <c r="G1720" s="376" t="str">
        <f t="shared" si="263"/>
        <v>4.0.00.00.00</v>
      </c>
      <c r="H1720" s="178" t="s">
        <v>184</v>
      </c>
      <c r="I1720" s="238" t="str">
        <f t="shared" si="271"/>
        <v>S</v>
      </c>
      <c r="J1720" s="304">
        <f t="shared" si="270"/>
        <v>1</v>
      </c>
      <c r="K1720" s="463" t="s">
        <v>48</v>
      </c>
      <c r="M1720" s="69" t="str">
        <f t="shared" si="264"/>
        <v>4.0.00.00.00</v>
      </c>
      <c r="N1720" s="69" t="str">
        <f t="shared" si="265"/>
        <v>40000000</v>
      </c>
      <c r="O1720" s="69" t="b">
        <f t="shared" si="266"/>
        <v>1</v>
      </c>
      <c r="P1720" s="186" t="str">
        <f t="shared" si="272"/>
        <v>40000000</v>
      </c>
      <c r="R1720" s="409" t="str">
        <f t="shared" si="267"/>
        <v>S</v>
      </c>
      <c r="S1720" s="6" t="b">
        <f t="shared" si="268"/>
        <v>1</v>
      </c>
      <c r="U1720" s="69" t="str">
        <f t="shared" si="269"/>
        <v>4.0.00.00.00 - DESPESAS DE CAPITAL</v>
      </c>
    </row>
    <row r="1721" spans="1:21" s="6" customFormat="1" x14ac:dyDescent="0.25">
      <c r="A1721" s="158"/>
      <c r="B1721" s="146" t="s">
        <v>307</v>
      </c>
      <c r="C1721" s="147" t="s">
        <v>307</v>
      </c>
      <c r="D1721" s="147" t="s">
        <v>264</v>
      </c>
      <c r="E1721" s="147" t="s">
        <v>264</v>
      </c>
      <c r="F1721" s="147" t="s">
        <v>264</v>
      </c>
      <c r="G1721" s="339" t="str">
        <f t="shared" si="263"/>
        <v>4.4.00.00.00</v>
      </c>
      <c r="H1721" s="179" t="s">
        <v>5</v>
      </c>
      <c r="I1721" s="239" t="str">
        <f t="shared" si="271"/>
        <v>S</v>
      </c>
      <c r="J1721" s="305">
        <f t="shared" si="270"/>
        <v>2</v>
      </c>
      <c r="K1721" s="464" t="s">
        <v>50</v>
      </c>
      <c r="M1721" s="69" t="str">
        <f t="shared" si="264"/>
        <v>4.4.00.00.00</v>
      </c>
      <c r="N1721" s="69" t="str">
        <f t="shared" si="265"/>
        <v>44000000</v>
      </c>
      <c r="O1721" s="69" t="b">
        <f t="shared" si="266"/>
        <v>1</v>
      </c>
      <c r="P1721" s="186" t="str">
        <f t="shared" si="272"/>
        <v>44000000</v>
      </c>
      <c r="R1721" s="409" t="str">
        <f t="shared" si="267"/>
        <v>S</v>
      </c>
      <c r="S1721" s="6" t="b">
        <f t="shared" si="268"/>
        <v>1</v>
      </c>
      <c r="U1721" s="69" t="str">
        <f t="shared" si="269"/>
        <v>4.4.00.00.00 - INVESTIMENTOS</v>
      </c>
    </row>
    <row r="1722" spans="1:21" s="6" customFormat="1" x14ac:dyDescent="0.25">
      <c r="A1722" s="158"/>
      <c r="B1722" s="149" t="s">
        <v>307</v>
      </c>
      <c r="C1722" s="150" t="s">
        <v>307</v>
      </c>
      <c r="D1722" s="150" t="s">
        <v>256</v>
      </c>
      <c r="E1722" s="150" t="s">
        <v>264</v>
      </c>
      <c r="F1722" s="150" t="s">
        <v>264</v>
      </c>
      <c r="G1722" s="340" t="str">
        <f t="shared" si="263"/>
        <v>4.4.20.00.00</v>
      </c>
      <c r="H1722" s="7" t="s">
        <v>51</v>
      </c>
      <c r="I1722" s="240" t="str">
        <f t="shared" si="271"/>
        <v>S</v>
      </c>
      <c r="J1722" s="306">
        <f t="shared" si="270"/>
        <v>3</v>
      </c>
      <c r="K1722" s="137" t="s">
        <v>57</v>
      </c>
      <c r="M1722" s="69" t="str">
        <f t="shared" si="264"/>
        <v>4.4.20.00.00</v>
      </c>
      <c r="N1722" s="69" t="str">
        <f t="shared" si="265"/>
        <v>44200000</v>
      </c>
      <c r="O1722" s="69" t="b">
        <f t="shared" si="266"/>
        <v>1</v>
      </c>
      <c r="P1722" s="186" t="str">
        <f t="shared" si="272"/>
        <v>44200000</v>
      </c>
      <c r="R1722" s="409" t="str">
        <f t="shared" si="267"/>
        <v>S</v>
      </c>
      <c r="S1722" s="6" t="b">
        <f t="shared" si="268"/>
        <v>1</v>
      </c>
      <c r="U1722" s="69" t="str">
        <f t="shared" si="269"/>
        <v>4.4.20.00.00 - TRANSFERÊNCIAS À UNIÃO</v>
      </c>
    </row>
    <row r="1723" spans="1:21" x14ac:dyDescent="0.25">
      <c r="B1723" s="380" t="s">
        <v>307</v>
      </c>
      <c r="C1723" s="318" t="s">
        <v>307</v>
      </c>
      <c r="D1723" s="318" t="s">
        <v>256</v>
      </c>
      <c r="E1723" s="318" t="s">
        <v>241</v>
      </c>
      <c r="F1723" s="318" t="s">
        <v>264</v>
      </c>
      <c r="G1723" s="341" t="str">
        <f t="shared" si="263"/>
        <v>4.4.20.41.00</v>
      </c>
      <c r="H1723" s="3" t="s">
        <v>32</v>
      </c>
      <c r="I1723" s="241" t="str">
        <f t="shared" si="271"/>
        <v>A</v>
      </c>
      <c r="J1723" s="307">
        <f t="shared" si="270"/>
        <v>4</v>
      </c>
      <c r="K1723" s="465" t="s">
        <v>53</v>
      </c>
      <c r="M1723" s="69" t="str">
        <f t="shared" si="264"/>
        <v>4.4.20.41.00</v>
      </c>
      <c r="N1723" s="69" t="str">
        <f t="shared" si="265"/>
        <v>44204100</v>
      </c>
      <c r="O1723" s="69" t="b">
        <f t="shared" si="266"/>
        <v>1</v>
      </c>
      <c r="P1723" s="186" t="str">
        <f t="shared" si="272"/>
        <v>44204100</v>
      </c>
      <c r="R1723" s="407" t="str">
        <f t="shared" si="267"/>
        <v>A</v>
      </c>
      <c r="S1723" s="2" t="b">
        <f t="shared" si="268"/>
        <v>1</v>
      </c>
      <c r="U1723" s="69" t="str">
        <f t="shared" si="269"/>
        <v>4.4.20.41.00 - CONTRIBUIÇÕES</v>
      </c>
    </row>
    <row r="1724" spans="1:21" x14ac:dyDescent="0.25">
      <c r="B1724" s="380" t="s">
        <v>307</v>
      </c>
      <c r="C1724" s="318" t="s">
        <v>307</v>
      </c>
      <c r="D1724" s="318" t="s">
        <v>256</v>
      </c>
      <c r="E1724" s="318" t="s">
        <v>242</v>
      </c>
      <c r="F1724" s="318" t="s">
        <v>264</v>
      </c>
      <c r="G1724" s="341" t="str">
        <f t="shared" si="263"/>
        <v>4.4.20.42.00</v>
      </c>
      <c r="H1724" s="3" t="s">
        <v>33</v>
      </c>
      <c r="I1724" s="241" t="str">
        <f t="shared" si="271"/>
        <v>A</v>
      </c>
      <c r="J1724" s="307">
        <f t="shared" si="270"/>
        <v>4</v>
      </c>
      <c r="K1724" s="465" t="s">
        <v>53</v>
      </c>
      <c r="M1724" s="69" t="str">
        <f t="shared" si="264"/>
        <v>4.4.20.42.00</v>
      </c>
      <c r="N1724" s="69" t="str">
        <f t="shared" si="265"/>
        <v>44204200</v>
      </c>
      <c r="O1724" s="69" t="b">
        <f t="shared" si="266"/>
        <v>1</v>
      </c>
      <c r="P1724" s="186" t="str">
        <f t="shared" si="272"/>
        <v>44204200</v>
      </c>
      <c r="R1724" s="407" t="str">
        <f t="shared" si="267"/>
        <v>A</v>
      </c>
      <c r="S1724" s="2" t="b">
        <f t="shared" si="268"/>
        <v>1</v>
      </c>
      <c r="U1724" s="69" t="str">
        <f t="shared" si="269"/>
        <v>4.4.20.42.00 - AUXÍLIOS</v>
      </c>
    </row>
    <row r="1725" spans="1:21" s="6" customFormat="1" x14ac:dyDescent="0.25">
      <c r="A1725" s="158"/>
      <c r="B1725" s="149" t="s">
        <v>307</v>
      </c>
      <c r="C1725" s="150" t="s">
        <v>307</v>
      </c>
      <c r="D1725" s="150" t="s">
        <v>258</v>
      </c>
      <c r="E1725" s="150" t="s">
        <v>264</v>
      </c>
      <c r="F1725" s="150" t="s">
        <v>264</v>
      </c>
      <c r="G1725" s="340" t="str">
        <f t="shared" si="263"/>
        <v>4.4.22.00.00</v>
      </c>
      <c r="H1725" s="7" t="s">
        <v>663</v>
      </c>
      <c r="I1725" s="240" t="str">
        <f t="shared" si="271"/>
        <v>S</v>
      </c>
      <c r="J1725" s="306">
        <f t="shared" si="270"/>
        <v>3</v>
      </c>
      <c r="K1725" s="137" t="s">
        <v>57</v>
      </c>
      <c r="M1725" s="69" t="str">
        <f t="shared" si="264"/>
        <v>4.4.22.00.00</v>
      </c>
      <c r="N1725" s="69" t="str">
        <f t="shared" si="265"/>
        <v>44220000</v>
      </c>
      <c r="O1725" s="69" t="b">
        <f t="shared" si="266"/>
        <v>1</v>
      </c>
      <c r="P1725" s="186" t="str">
        <f t="shared" si="272"/>
        <v>44220000</v>
      </c>
      <c r="R1725" s="409" t="str">
        <f t="shared" si="267"/>
        <v>S</v>
      </c>
      <c r="S1725" s="6" t="b">
        <f t="shared" si="268"/>
        <v>1</v>
      </c>
      <c r="U1725" s="69" t="str">
        <f t="shared" si="269"/>
        <v>4.4.22.00.00 - EXECUÇÃO ORÇAMENTÁRIA DELEGADA À UNIÃO</v>
      </c>
    </row>
    <row r="1726" spans="1:21" x14ac:dyDescent="0.25">
      <c r="B1726" s="380" t="s">
        <v>307</v>
      </c>
      <c r="C1726" s="318" t="s">
        <v>307</v>
      </c>
      <c r="D1726" s="318" t="s">
        <v>258</v>
      </c>
      <c r="E1726" s="318" t="s">
        <v>271</v>
      </c>
      <c r="F1726" s="318" t="s">
        <v>264</v>
      </c>
      <c r="G1726" s="341" t="str">
        <f t="shared" si="263"/>
        <v>4.4.22.51.00</v>
      </c>
      <c r="H1726" s="3" t="s">
        <v>185</v>
      </c>
      <c r="I1726" s="241" t="str">
        <f t="shared" si="271"/>
        <v>A</v>
      </c>
      <c r="J1726" s="307">
        <f t="shared" si="270"/>
        <v>4</v>
      </c>
      <c r="K1726" s="465" t="s">
        <v>53</v>
      </c>
      <c r="M1726" s="69" t="str">
        <f t="shared" si="264"/>
        <v>4.4.22.51.00</v>
      </c>
      <c r="N1726" s="69" t="str">
        <f t="shared" si="265"/>
        <v>44225100</v>
      </c>
      <c r="O1726" s="69" t="b">
        <f t="shared" si="266"/>
        <v>1</v>
      </c>
      <c r="P1726" s="186" t="str">
        <f t="shared" si="272"/>
        <v>44225100</v>
      </c>
      <c r="R1726" s="407" t="str">
        <f t="shared" si="267"/>
        <v>A</v>
      </c>
      <c r="S1726" s="2" t="b">
        <f t="shared" si="268"/>
        <v>1</v>
      </c>
      <c r="U1726" s="69" t="str">
        <f t="shared" si="269"/>
        <v>4.4.22.51.00 - OBRAS E INSTALAÇÕES</v>
      </c>
    </row>
    <row r="1727" spans="1:21" x14ac:dyDescent="0.25">
      <c r="B1727" s="380" t="s">
        <v>307</v>
      </c>
      <c r="C1727" s="318" t="s">
        <v>307</v>
      </c>
      <c r="D1727" s="318" t="s">
        <v>258</v>
      </c>
      <c r="E1727" s="318" t="s">
        <v>272</v>
      </c>
      <c r="F1727" s="318" t="s">
        <v>264</v>
      </c>
      <c r="G1727" s="341" t="str">
        <f t="shared" si="263"/>
        <v>4.4.22.52.00</v>
      </c>
      <c r="H1727" s="3" t="s">
        <v>186</v>
      </c>
      <c r="I1727" s="241" t="str">
        <f t="shared" si="271"/>
        <v>A</v>
      </c>
      <c r="J1727" s="307">
        <f t="shared" si="270"/>
        <v>4</v>
      </c>
      <c r="K1727" s="465" t="s">
        <v>53</v>
      </c>
      <c r="M1727" s="69" t="str">
        <f t="shared" si="264"/>
        <v>4.4.22.52.00</v>
      </c>
      <c r="N1727" s="69" t="str">
        <f t="shared" si="265"/>
        <v>44225200</v>
      </c>
      <c r="O1727" s="69" t="b">
        <f t="shared" si="266"/>
        <v>1</v>
      </c>
      <c r="P1727" s="186" t="str">
        <f t="shared" si="272"/>
        <v>44225200</v>
      </c>
      <c r="R1727" s="407" t="str">
        <f t="shared" si="267"/>
        <v>A</v>
      </c>
      <c r="S1727" s="2" t="b">
        <f t="shared" si="268"/>
        <v>1</v>
      </c>
      <c r="U1727" s="69" t="str">
        <f t="shared" si="269"/>
        <v>4.4.22.52.00 - EQUIPAMENTOS E MATERIAL PERMANENTE</v>
      </c>
    </row>
    <row r="1728" spans="1:21" x14ac:dyDescent="0.25">
      <c r="B1728" s="380" t="s">
        <v>307</v>
      </c>
      <c r="C1728" s="318" t="s">
        <v>307</v>
      </c>
      <c r="D1728" s="318" t="s">
        <v>258</v>
      </c>
      <c r="E1728" s="318" t="s">
        <v>263</v>
      </c>
      <c r="F1728" s="318" t="s">
        <v>264</v>
      </c>
      <c r="G1728" s="341" t="str">
        <f t="shared" si="263"/>
        <v>4.4.22.92.00</v>
      </c>
      <c r="H1728" s="3" t="s">
        <v>88</v>
      </c>
      <c r="I1728" s="241" t="str">
        <f t="shared" si="271"/>
        <v>A</v>
      </c>
      <c r="J1728" s="307">
        <f t="shared" si="270"/>
        <v>4</v>
      </c>
      <c r="K1728" s="465" t="s">
        <v>53</v>
      </c>
      <c r="M1728" s="69" t="str">
        <f t="shared" si="264"/>
        <v>4.4.22.92.00</v>
      </c>
      <c r="N1728" s="69" t="str">
        <f t="shared" si="265"/>
        <v>44229200</v>
      </c>
      <c r="O1728" s="69" t="b">
        <f t="shared" si="266"/>
        <v>1</v>
      </c>
      <c r="P1728" s="186" t="str">
        <f t="shared" si="272"/>
        <v>44229200</v>
      </c>
      <c r="R1728" s="407" t="str">
        <f t="shared" si="267"/>
        <v>A</v>
      </c>
      <c r="S1728" s="2" t="b">
        <f t="shared" si="268"/>
        <v>1</v>
      </c>
      <c r="U1728" s="69" t="str">
        <f t="shared" si="269"/>
        <v>4.4.22.92.00 - DESPESAS DE EXERCÍCIOS ANTERIORES</v>
      </c>
    </row>
    <row r="1729" spans="1:21" x14ac:dyDescent="0.25">
      <c r="B1729" s="380" t="s">
        <v>307</v>
      </c>
      <c r="C1729" s="318" t="s">
        <v>307</v>
      </c>
      <c r="D1729" s="318" t="s">
        <v>258</v>
      </c>
      <c r="E1729" s="318" t="s">
        <v>302</v>
      </c>
      <c r="F1729" s="318" t="s">
        <v>264</v>
      </c>
      <c r="G1729" s="341" t="str">
        <f t="shared" si="263"/>
        <v>4.4.22.93.00</v>
      </c>
      <c r="H1729" s="3" t="s">
        <v>9</v>
      </c>
      <c r="I1729" s="241" t="str">
        <f t="shared" si="271"/>
        <v>A</v>
      </c>
      <c r="J1729" s="307">
        <f t="shared" si="270"/>
        <v>4</v>
      </c>
      <c r="K1729" s="465" t="s">
        <v>53</v>
      </c>
      <c r="M1729" s="69" t="str">
        <f t="shared" si="264"/>
        <v>4.4.22.93.00</v>
      </c>
      <c r="N1729" s="69" t="str">
        <f t="shared" si="265"/>
        <v>44229300</v>
      </c>
      <c r="O1729" s="69" t="b">
        <f t="shared" si="266"/>
        <v>1</v>
      </c>
      <c r="P1729" s="186" t="str">
        <f t="shared" si="272"/>
        <v>44229300</v>
      </c>
      <c r="R1729" s="407" t="str">
        <f t="shared" si="267"/>
        <v>A</v>
      </c>
      <c r="S1729" s="2" t="b">
        <f t="shared" si="268"/>
        <v>1</v>
      </c>
      <c r="U1729" s="69" t="str">
        <f t="shared" si="269"/>
        <v>4.4.22.93.00 - INDENIZAÇÕES E RESTITUIÇÕES</v>
      </c>
    </row>
    <row r="1730" spans="1:21" s="6" customFormat="1" x14ac:dyDescent="0.25">
      <c r="A1730" s="158"/>
      <c r="B1730" s="149" t="s">
        <v>307</v>
      </c>
      <c r="C1730" s="150" t="s">
        <v>307</v>
      </c>
      <c r="D1730" s="150" t="s">
        <v>215</v>
      </c>
      <c r="E1730" s="150" t="s">
        <v>264</v>
      </c>
      <c r="F1730" s="150" t="s">
        <v>264</v>
      </c>
      <c r="G1730" s="340" t="str">
        <f t="shared" si="263"/>
        <v>4.4.30.00.00</v>
      </c>
      <c r="H1730" s="7" t="s">
        <v>52</v>
      </c>
      <c r="I1730" s="240" t="str">
        <f t="shared" si="271"/>
        <v>S</v>
      </c>
      <c r="J1730" s="306">
        <f t="shared" si="270"/>
        <v>3</v>
      </c>
      <c r="K1730" s="137" t="s">
        <v>57</v>
      </c>
      <c r="M1730" s="69" t="str">
        <f t="shared" si="264"/>
        <v>4.4.30.00.00</v>
      </c>
      <c r="N1730" s="69" t="str">
        <f t="shared" si="265"/>
        <v>44300000</v>
      </c>
      <c r="O1730" s="69" t="b">
        <f t="shared" si="266"/>
        <v>1</v>
      </c>
      <c r="P1730" s="186" t="str">
        <f t="shared" si="272"/>
        <v>44300000</v>
      </c>
      <c r="R1730" s="409" t="str">
        <f t="shared" si="267"/>
        <v>S</v>
      </c>
      <c r="S1730" s="6" t="b">
        <f t="shared" si="268"/>
        <v>1</v>
      </c>
      <c r="U1730" s="69" t="str">
        <f t="shared" si="269"/>
        <v>4.4.30.00.00 - TRANSFERÊNCIAS A ESTADOS E AO DISTRITO FEDERAL</v>
      </c>
    </row>
    <row r="1731" spans="1:21" x14ac:dyDescent="0.25">
      <c r="B1731" s="380" t="s">
        <v>307</v>
      </c>
      <c r="C1731" s="318" t="s">
        <v>307</v>
      </c>
      <c r="D1731" s="318" t="s">
        <v>215</v>
      </c>
      <c r="E1731" s="318" t="s">
        <v>241</v>
      </c>
      <c r="F1731" s="318" t="s">
        <v>264</v>
      </c>
      <c r="G1731" s="341" t="str">
        <f t="shared" si="263"/>
        <v>4.4.30.41.00</v>
      </c>
      <c r="H1731" s="3" t="s">
        <v>32</v>
      </c>
      <c r="I1731" s="241" t="str">
        <f t="shared" si="271"/>
        <v>A</v>
      </c>
      <c r="J1731" s="307">
        <f t="shared" si="270"/>
        <v>4</v>
      </c>
      <c r="K1731" s="465" t="s">
        <v>53</v>
      </c>
      <c r="M1731" s="69" t="str">
        <f t="shared" si="264"/>
        <v>4.4.30.41.00</v>
      </c>
      <c r="N1731" s="69" t="str">
        <f t="shared" si="265"/>
        <v>44304100</v>
      </c>
      <c r="O1731" s="69" t="b">
        <f t="shared" si="266"/>
        <v>1</v>
      </c>
      <c r="P1731" s="186" t="str">
        <f t="shared" si="272"/>
        <v>44304100</v>
      </c>
      <c r="R1731" s="407" t="str">
        <f t="shared" si="267"/>
        <v>A</v>
      </c>
      <c r="S1731" s="2" t="b">
        <f t="shared" si="268"/>
        <v>1</v>
      </c>
      <c r="U1731" s="69" t="str">
        <f t="shared" si="269"/>
        <v>4.4.30.41.00 - CONTRIBUIÇÕES</v>
      </c>
    </row>
    <row r="1732" spans="1:21" x14ac:dyDescent="0.25">
      <c r="B1732" s="380" t="s">
        <v>307</v>
      </c>
      <c r="C1732" s="318" t="s">
        <v>307</v>
      </c>
      <c r="D1732" s="318" t="s">
        <v>215</v>
      </c>
      <c r="E1732" s="318" t="s">
        <v>242</v>
      </c>
      <c r="F1732" s="318" t="s">
        <v>264</v>
      </c>
      <c r="G1732" s="341" t="str">
        <f t="shared" si="263"/>
        <v>4.4.30.42.00</v>
      </c>
      <c r="H1732" s="3" t="s">
        <v>33</v>
      </c>
      <c r="I1732" s="241" t="str">
        <f t="shared" si="271"/>
        <v>A</v>
      </c>
      <c r="J1732" s="307">
        <f t="shared" si="270"/>
        <v>4</v>
      </c>
      <c r="K1732" s="465" t="s">
        <v>53</v>
      </c>
      <c r="M1732" s="69" t="str">
        <f t="shared" si="264"/>
        <v>4.4.30.42.00</v>
      </c>
      <c r="N1732" s="69" t="str">
        <f t="shared" si="265"/>
        <v>44304200</v>
      </c>
      <c r="O1732" s="69" t="b">
        <f t="shared" si="266"/>
        <v>1</v>
      </c>
      <c r="P1732" s="186" t="str">
        <f t="shared" si="272"/>
        <v>44304200</v>
      </c>
      <c r="R1732" s="407" t="str">
        <f t="shared" si="267"/>
        <v>A</v>
      </c>
      <c r="S1732" s="2" t="b">
        <f t="shared" si="268"/>
        <v>1</v>
      </c>
      <c r="U1732" s="69" t="str">
        <f t="shared" si="269"/>
        <v>4.4.30.42.00 - AUXÍLIOS</v>
      </c>
    </row>
    <row r="1733" spans="1:21" s="6" customFormat="1" x14ac:dyDescent="0.25">
      <c r="A1733" s="158"/>
      <c r="B1733" s="149" t="s">
        <v>307</v>
      </c>
      <c r="C1733" s="150" t="s">
        <v>307</v>
      </c>
      <c r="D1733" s="150" t="s">
        <v>228</v>
      </c>
      <c r="E1733" s="150" t="s">
        <v>264</v>
      </c>
      <c r="F1733" s="150" t="s">
        <v>264</v>
      </c>
      <c r="G1733" s="340" t="str">
        <f t="shared" si="263"/>
        <v>4.4.31.00.00</v>
      </c>
      <c r="H1733" s="7" t="s">
        <v>664</v>
      </c>
      <c r="I1733" s="240" t="str">
        <f t="shared" si="271"/>
        <v>S</v>
      </c>
      <c r="J1733" s="306">
        <f t="shared" si="270"/>
        <v>3</v>
      </c>
      <c r="K1733" s="137" t="s">
        <v>57</v>
      </c>
      <c r="M1733" s="69" t="str">
        <f t="shared" si="264"/>
        <v>4.4.31.00.00</v>
      </c>
      <c r="N1733" s="69" t="str">
        <f t="shared" si="265"/>
        <v>44310000</v>
      </c>
      <c r="O1733" s="69" t="b">
        <f t="shared" si="266"/>
        <v>1</v>
      </c>
      <c r="P1733" s="186" t="str">
        <f t="shared" si="272"/>
        <v>44310000</v>
      </c>
      <c r="R1733" s="409" t="str">
        <f t="shared" si="267"/>
        <v>S</v>
      </c>
      <c r="S1733" s="6" t="b">
        <f t="shared" si="268"/>
        <v>1</v>
      </c>
      <c r="U1733" s="69" t="str">
        <f t="shared" si="269"/>
        <v>4.4.31.00.00 - TRANSFERÊNCIAS A ESTADOS E AO DISTRITO FEDERAL - FUNDO A FUNDO</v>
      </c>
    </row>
    <row r="1734" spans="1:21" x14ac:dyDescent="0.25">
      <c r="B1734" s="380" t="s">
        <v>307</v>
      </c>
      <c r="C1734" s="318" t="s">
        <v>307</v>
      </c>
      <c r="D1734" s="318" t="s">
        <v>228</v>
      </c>
      <c r="E1734" s="318" t="s">
        <v>241</v>
      </c>
      <c r="F1734" s="318" t="s">
        <v>264</v>
      </c>
      <c r="G1734" s="341" t="str">
        <f t="shared" si="263"/>
        <v>4.4.31.41.00</v>
      </c>
      <c r="H1734" s="3" t="s">
        <v>32</v>
      </c>
      <c r="I1734" s="241" t="str">
        <f t="shared" si="271"/>
        <v>A</v>
      </c>
      <c r="J1734" s="307">
        <f t="shared" si="270"/>
        <v>4</v>
      </c>
      <c r="K1734" s="465" t="s">
        <v>53</v>
      </c>
      <c r="M1734" s="69" t="str">
        <f t="shared" si="264"/>
        <v>4.4.31.41.00</v>
      </c>
      <c r="N1734" s="69" t="str">
        <f t="shared" si="265"/>
        <v>44314100</v>
      </c>
      <c r="O1734" s="69" t="b">
        <f t="shared" si="266"/>
        <v>1</v>
      </c>
      <c r="P1734" s="186" t="str">
        <f t="shared" si="272"/>
        <v>44314100</v>
      </c>
      <c r="R1734" s="407" t="str">
        <f t="shared" si="267"/>
        <v>A</v>
      </c>
      <c r="S1734" s="2" t="b">
        <f t="shared" si="268"/>
        <v>1</v>
      </c>
      <c r="U1734" s="69" t="str">
        <f t="shared" si="269"/>
        <v>4.4.31.41.00 - CONTRIBUIÇÕES</v>
      </c>
    </row>
    <row r="1735" spans="1:21" x14ac:dyDescent="0.25">
      <c r="B1735" s="380" t="s">
        <v>307</v>
      </c>
      <c r="C1735" s="318" t="s">
        <v>307</v>
      </c>
      <c r="D1735" s="318" t="s">
        <v>228</v>
      </c>
      <c r="E1735" s="318" t="s">
        <v>242</v>
      </c>
      <c r="F1735" s="318" t="s">
        <v>264</v>
      </c>
      <c r="G1735" s="341" t="str">
        <f t="shared" si="263"/>
        <v>4.4.31.42.00</v>
      </c>
      <c r="H1735" s="3" t="s">
        <v>33</v>
      </c>
      <c r="I1735" s="241" t="str">
        <f t="shared" si="271"/>
        <v>A</v>
      </c>
      <c r="J1735" s="307">
        <f t="shared" si="270"/>
        <v>4</v>
      </c>
      <c r="K1735" s="465" t="s">
        <v>53</v>
      </c>
      <c r="M1735" s="69" t="str">
        <f t="shared" si="264"/>
        <v>4.4.31.42.00</v>
      </c>
      <c r="N1735" s="69" t="str">
        <f t="shared" si="265"/>
        <v>44314200</v>
      </c>
      <c r="O1735" s="69" t="b">
        <f t="shared" si="266"/>
        <v>1</v>
      </c>
      <c r="P1735" s="186" t="str">
        <f t="shared" si="272"/>
        <v>44314200</v>
      </c>
      <c r="R1735" s="407" t="str">
        <f t="shared" si="267"/>
        <v>A</v>
      </c>
      <c r="S1735" s="2" t="b">
        <f t="shared" si="268"/>
        <v>1</v>
      </c>
      <c r="U1735" s="69" t="str">
        <f t="shared" si="269"/>
        <v>4.4.31.42.00 - AUXÍLIOS</v>
      </c>
    </row>
    <row r="1736" spans="1:21" x14ac:dyDescent="0.25">
      <c r="B1736" s="380" t="s">
        <v>307</v>
      </c>
      <c r="C1736" s="318" t="s">
        <v>307</v>
      </c>
      <c r="D1736" s="318" t="s">
        <v>228</v>
      </c>
      <c r="E1736" s="318" t="s">
        <v>263</v>
      </c>
      <c r="F1736" s="318" t="s">
        <v>264</v>
      </c>
      <c r="G1736" s="341" t="str">
        <f t="shared" si="263"/>
        <v>4.4.31.92.00</v>
      </c>
      <c r="H1736" s="3" t="s">
        <v>88</v>
      </c>
      <c r="I1736" s="241" t="str">
        <f t="shared" si="271"/>
        <v>A</v>
      </c>
      <c r="J1736" s="307">
        <f t="shared" si="270"/>
        <v>4</v>
      </c>
      <c r="K1736" s="465" t="s">
        <v>53</v>
      </c>
      <c r="M1736" s="69" t="str">
        <f t="shared" si="264"/>
        <v>4.4.31.92.00</v>
      </c>
      <c r="N1736" s="69" t="str">
        <f t="shared" si="265"/>
        <v>44319200</v>
      </c>
      <c r="O1736" s="69" t="b">
        <f t="shared" si="266"/>
        <v>1</v>
      </c>
      <c r="P1736" s="186" t="str">
        <f t="shared" si="272"/>
        <v>44319200</v>
      </c>
      <c r="R1736" s="407" t="str">
        <f t="shared" si="267"/>
        <v>A</v>
      </c>
      <c r="S1736" s="2" t="b">
        <f t="shared" si="268"/>
        <v>1</v>
      </c>
      <c r="U1736" s="69" t="str">
        <f t="shared" si="269"/>
        <v>4.4.31.92.00 - DESPESAS DE EXERCÍCIOS ANTERIORES</v>
      </c>
    </row>
    <row r="1737" spans="1:21" s="6" customFormat="1" x14ac:dyDescent="0.25">
      <c r="A1737" s="158"/>
      <c r="B1737" s="149" t="s">
        <v>307</v>
      </c>
      <c r="C1737" s="150" t="s">
        <v>307</v>
      </c>
      <c r="D1737" s="150" t="s">
        <v>233</v>
      </c>
      <c r="E1737" s="150" t="s">
        <v>264</v>
      </c>
      <c r="F1737" s="150" t="s">
        <v>264</v>
      </c>
      <c r="G1737" s="340" t="str">
        <f t="shared" si="263"/>
        <v>4.4.32.00.00</v>
      </c>
      <c r="H1737" s="7" t="s">
        <v>665</v>
      </c>
      <c r="I1737" s="240" t="str">
        <f t="shared" si="271"/>
        <v>S</v>
      </c>
      <c r="J1737" s="306">
        <f t="shared" si="270"/>
        <v>3</v>
      </c>
      <c r="K1737" s="137" t="s">
        <v>57</v>
      </c>
      <c r="M1737" s="69" t="str">
        <f t="shared" si="264"/>
        <v>4.4.32.00.00</v>
      </c>
      <c r="N1737" s="69" t="str">
        <f t="shared" si="265"/>
        <v>44320000</v>
      </c>
      <c r="O1737" s="69" t="b">
        <f t="shared" si="266"/>
        <v>1</v>
      </c>
      <c r="P1737" s="186" t="str">
        <f t="shared" si="272"/>
        <v>44320000</v>
      </c>
      <c r="R1737" s="409" t="str">
        <f t="shared" si="267"/>
        <v>S</v>
      </c>
      <c r="S1737" s="6" t="b">
        <f t="shared" si="268"/>
        <v>1</v>
      </c>
      <c r="U1737" s="69" t="str">
        <f t="shared" si="269"/>
        <v>4.4.32.00.00 - EXECUÇÃO ORÇAMENTÁRIA DELEGADA A ESTADOS E AO DISTRITO FEDERAL</v>
      </c>
    </row>
    <row r="1738" spans="1:21" x14ac:dyDescent="0.25">
      <c r="B1738" s="380" t="s">
        <v>307</v>
      </c>
      <c r="C1738" s="318" t="s">
        <v>307</v>
      </c>
      <c r="D1738" s="318" t="s">
        <v>233</v>
      </c>
      <c r="E1738" s="318" t="s">
        <v>256</v>
      </c>
      <c r="F1738" s="318" t="s">
        <v>264</v>
      </c>
      <c r="G1738" s="341" t="str">
        <f t="shared" si="263"/>
        <v>4.4.32.20.00</v>
      </c>
      <c r="H1738" s="3" t="s">
        <v>150</v>
      </c>
      <c r="I1738" s="241" t="str">
        <f t="shared" si="271"/>
        <v>A</v>
      </c>
      <c r="J1738" s="307">
        <f t="shared" si="270"/>
        <v>4</v>
      </c>
      <c r="K1738" s="465" t="s">
        <v>53</v>
      </c>
      <c r="M1738" s="69" t="str">
        <f t="shared" si="264"/>
        <v>4.4.32.20.00</v>
      </c>
      <c r="N1738" s="69" t="str">
        <f t="shared" si="265"/>
        <v>44322000</v>
      </c>
      <c r="O1738" s="69" t="b">
        <f t="shared" si="266"/>
        <v>1</v>
      </c>
      <c r="P1738" s="186" t="str">
        <f t="shared" si="272"/>
        <v>44322000</v>
      </c>
      <c r="R1738" s="407" t="str">
        <f t="shared" si="267"/>
        <v>A</v>
      </c>
      <c r="S1738" s="2" t="b">
        <f t="shared" si="268"/>
        <v>1</v>
      </c>
      <c r="U1738" s="69" t="str">
        <f t="shared" si="269"/>
        <v>4.4.32.20.00 - AUXÍLIO FINANCEIRO A PESQUISADORES</v>
      </c>
    </row>
    <row r="1739" spans="1:21" x14ac:dyDescent="0.25">
      <c r="B1739" s="380" t="s">
        <v>307</v>
      </c>
      <c r="C1739" s="318" t="s">
        <v>307</v>
      </c>
      <c r="D1739" s="318" t="s">
        <v>233</v>
      </c>
      <c r="E1739" s="318" t="s">
        <v>271</v>
      </c>
      <c r="F1739" s="318" t="s">
        <v>264</v>
      </c>
      <c r="G1739" s="341" t="str">
        <f t="shared" ref="G1739:G1802" si="273">B1739&amp;"."&amp;C1739&amp;"."&amp;D1739&amp;"."&amp;E1739&amp;"."&amp;F1739</f>
        <v>4.4.32.51.00</v>
      </c>
      <c r="H1739" s="3" t="s">
        <v>185</v>
      </c>
      <c r="I1739" s="241" t="str">
        <f t="shared" si="271"/>
        <v>A</v>
      </c>
      <c r="J1739" s="307">
        <f t="shared" si="270"/>
        <v>4</v>
      </c>
      <c r="K1739" s="465" t="s">
        <v>53</v>
      </c>
      <c r="M1739" s="69" t="str">
        <f t="shared" ref="M1739:M1802" si="274">B1739&amp;"."&amp;C1739&amp;"."&amp;D1739&amp;"."&amp;E1739&amp;"."&amp;F1739</f>
        <v>4.4.32.51.00</v>
      </c>
      <c r="N1739" s="69" t="str">
        <f t="shared" ref="N1739:N1802" si="275">SUBSTITUTE(M1739,".","")</f>
        <v>44325100</v>
      </c>
      <c r="O1739" s="69" t="b">
        <f t="shared" ref="O1739:O1802" si="276">N1739=P1739</f>
        <v>1</v>
      </c>
      <c r="P1739" s="186" t="str">
        <f t="shared" si="272"/>
        <v>44325100</v>
      </c>
      <c r="R1739" s="407" t="str">
        <f t="shared" ref="R1739:R1802" si="277">IF(IFERROR(SEARCH("Último",K1739),0)&gt;0,"A","S")</f>
        <v>A</v>
      </c>
      <c r="S1739" s="2" t="b">
        <f t="shared" ref="S1739:S1802" si="278">R1739=I1739</f>
        <v>1</v>
      </c>
      <c r="U1739" s="69" t="str">
        <f t="shared" ref="U1739:U1802" si="279">G1739&amp;" - "&amp;H1739</f>
        <v>4.4.32.51.00 - OBRAS E INSTALAÇÕES</v>
      </c>
    </row>
    <row r="1740" spans="1:21" x14ac:dyDescent="0.25">
      <c r="B1740" s="380" t="s">
        <v>307</v>
      </c>
      <c r="C1740" s="318" t="s">
        <v>307</v>
      </c>
      <c r="D1740" s="318" t="s">
        <v>233</v>
      </c>
      <c r="E1740" s="318" t="s">
        <v>272</v>
      </c>
      <c r="F1740" s="318" t="s">
        <v>264</v>
      </c>
      <c r="G1740" s="341" t="str">
        <f t="shared" si="273"/>
        <v>4.4.32.52.00</v>
      </c>
      <c r="H1740" s="3" t="s">
        <v>186</v>
      </c>
      <c r="I1740" s="241" t="str">
        <f t="shared" si="271"/>
        <v>A</v>
      </c>
      <c r="J1740" s="307">
        <f t="shared" si="270"/>
        <v>4</v>
      </c>
      <c r="K1740" s="465" t="s">
        <v>53</v>
      </c>
      <c r="M1740" s="69" t="str">
        <f t="shared" si="274"/>
        <v>4.4.32.52.00</v>
      </c>
      <c r="N1740" s="69" t="str">
        <f t="shared" si="275"/>
        <v>44325200</v>
      </c>
      <c r="O1740" s="69" t="b">
        <f t="shared" si="276"/>
        <v>1</v>
      </c>
      <c r="P1740" s="186" t="str">
        <f t="shared" si="272"/>
        <v>44325200</v>
      </c>
      <c r="R1740" s="407" t="str">
        <f t="shared" si="277"/>
        <v>A</v>
      </c>
      <c r="S1740" s="2" t="b">
        <f t="shared" si="278"/>
        <v>1</v>
      </c>
      <c r="U1740" s="69" t="str">
        <f t="shared" si="279"/>
        <v>4.4.32.52.00 - EQUIPAMENTOS E MATERIAL PERMANENTE</v>
      </c>
    </row>
    <row r="1741" spans="1:21" x14ac:dyDescent="0.25">
      <c r="B1741" s="380" t="s">
        <v>307</v>
      </c>
      <c r="C1741" s="318" t="s">
        <v>307</v>
      </c>
      <c r="D1741" s="318" t="s">
        <v>233</v>
      </c>
      <c r="E1741" s="318" t="s">
        <v>263</v>
      </c>
      <c r="F1741" s="318" t="s">
        <v>264</v>
      </c>
      <c r="G1741" s="341" t="str">
        <f t="shared" si="273"/>
        <v>4.4.32.92.00</v>
      </c>
      <c r="H1741" s="3" t="s">
        <v>88</v>
      </c>
      <c r="I1741" s="241" t="str">
        <f t="shared" si="271"/>
        <v>A</v>
      </c>
      <c r="J1741" s="307">
        <f t="shared" ref="J1741:J1804" si="280">IF( (VALUE(F1741) &gt; 0), 5,IF( (VALUE(E1741) &gt; 0), 4,IF( (VALUE(D1741) &gt; 0), 3,IF( (VALUE(C1741) &gt; 0), 2,1))))</f>
        <v>4</v>
      </c>
      <c r="K1741" s="465" t="s">
        <v>53</v>
      </c>
      <c r="M1741" s="69" t="str">
        <f t="shared" si="274"/>
        <v>4.4.32.92.00</v>
      </c>
      <c r="N1741" s="69" t="str">
        <f t="shared" si="275"/>
        <v>44329200</v>
      </c>
      <c r="O1741" s="69" t="b">
        <f t="shared" si="276"/>
        <v>1</v>
      </c>
      <c r="P1741" s="186" t="str">
        <f t="shared" si="272"/>
        <v>44329200</v>
      </c>
      <c r="R1741" s="407" t="str">
        <f t="shared" si="277"/>
        <v>A</v>
      </c>
      <c r="S1741" s="2" t="b">
        <f t="shared" si="278"/>
        <v>1</v>
      </c>
      <c r="U1741" s="69" t="str">
        <f t="shared" si="279"/>
        <v>4.4.32.92.00 - DESPESAS DE EXERCÍCIOS ANTERIORES</v>
      </c>
    </row>
    <row r="1742" spans="1:21" x14ac:dyDescent="0.25">
      <c r="B1742" s="380" t="s">
        <v>307</v>
      </c>
      <c r="C1742" s="318" t="s">
        <v>307</v>
      </c>
      <c r="D1742" s="318" t="s">
        <v>233</v>
      </c>
      <c r="E1742" s="318" t="s">
        <v>302</v>
      </c>
      <c r="F1742" s="318" t="s">
        <v>264</v>
      </c>
      <c r="G1742" s="341" t="str">
        <f t="shared" si="273"/>
        <v>4.4.32.93.00</v>
      </c>
      <c r="H1742" s="3" t="s">
        <v>9</v>
      </c>
      <c r="I1742" s="241" t="str">
        <f t="shared" si="271"/>
        <v>A</v>
      </c>
      <c r="J1742" s="307">
        <f t="shared" si="280"/>
        <v>4</v>
      </c>
      <c r="K1742" s="465" t="s">
        <v>53</v>
      </c>
      <c r="M1742" s="69" t="str">
        <f t="shared" si="274"/>
        <v>4.4.32.93.00</v>
      </c>
      <c r="N1742" s="69" t="str">
        <f t="shared" si="275"/>
        <v>44329300</v>
      </c>
      <c r="O1742" s="69" t="b">
        <f t="shared" si="276"/>
        <v>1</v>
      </c>
      <c r="P1742" s="186" t="str">
        <f t="shared" si="272"/>
        <v>44329300</v>
      </c>
      <c r="R1742" s="407" t="str">
        <f t="shared" si="277"/>
        <v>A</v>
      </c>
      <c r="S1742" s="2" t="b">
        <f t="shared" si="278"/>
        <v>1</v>
      </c>
      <c r="U1742" s="69" t="str">
        <f t="shared" si="279"/>
        <v>4.4.32.93.00 - INDENIZAÇÕES E RESTITUIÇÕES</v>
      </c>
    </row>
    <row r="1743" spans="1:21" s="6" customFormat="1" ht="30" x14ac:dyDescent="0.25">
      <c r="A1743" s="158"/>
      <c r="B1743" s="149" t="s">
        <v>307</v>
      </c>
      <c r="C1743" s="150" t="s">
        <v>307</v>
      </c>
      <c r="D1743" s="150" t="s">
        <v>268</v>
      </c>
      <c r="E1743" s="150" t="s">
        <v>264</v>
      </c>
      <c r="F1743" s="150" t="s">
        <v>264</v>
      </c>
      <c r="G1743" s="340" t="str">
        <f t="shared" si="273"/>
        <v>4.4.35.00.00</v>
      </c>
      <c r="H1743" s="7" t="s">
        <v>122</v>
      </c>
      <c r="I1743" s="240" t="str">
        <f t="shared" si="271"/>
        <v>S</v>
      </c>
      <c r="J1743" s="306">
        <f t="shared" si="280"/>
        <v>3</v>
      </c>
      <c r="K1743" s="137" t="s">
        <v>57</v>
      </c>
      <c r="M1743" s="69" t="str">
        <f t="shared" si="274"/>
        <v>4.4.35.00.00</v>
      </c>
      <c r="N1743" s="69" t="str">
        <f t="shared" si="275"/>
        <v>44350000</v>
      </c>
      <c r="O1743" s="69" t="b">
        <f t="shared" si="276"/>
        <v>1</v>
      </c>
      <c r="P1743" s="186" t="str">
        <f t="shared" si="272"/>
        <v>44350000</v>
      </c>
      <c r="R1743" s="409" t="str">
        <f t="shared" si="277"/>
        <v>S</v>
      </c>
      <c r="S1743" s="6" t="b">
        <f t="shared" si="278"/>
        <v>1</v>
      </c>
      <c r="U1743" s="69" t="str">
        <f t="shared" si="279"/>
        <v>4.4.35.00.00 - TRANSFERÊNCIAS FUNDO A FUNDO AOS ESTADOS E AO DISTRITO FEDERAL À CONTA DE RECURSOS DE QUE TRATAM OS §§ 1º E 2º DO ART. 24 DA LEI COMPLEMENTAR Nº 141, DE 2012.</v>
      </c>
    </row>
    <row r="1744" spans="1:21" x14ac:dyDescent="0.25">
      <c r="B1744" s="380" t="s">
        <v>307</v>
      </c>
      <c r="C1744" s="318" t="s">
        <v>307</v>
      </c>
      <c r="D1744" s="318" t="s">
        <v>268</v>
      </c>
      <c r="E1744" s="318" t="s">
        <v>241</v>
      </c>
      <c r="F1744" s="318" t="s">
        <v>264</v>
      </c>
      <c r="G1744" s="341" t="str">
        <f t="shared" si="273"/>
        <v>4.4.35.41.00</v>
      </c>
      <c r="H1744" s="3" t="s">
        <v>32</v>
      </c>
      <c r="I1744" s="241" t="str">
        <f t="shared" si="271"/>
        <v>A</v>
      </c>
      <c r="J1744" s="307">
        <f t="shared" si="280"/>
        <v>4</v>
      </c>
      <c r="K1744" s="465" t="s">
        <v>53</v>
      </c>
      <c r="M1744" s="69" t="str">
        <f t="shared" si="274"/>
        <v>4.4.35.41.00</v>
      </c>
      <c r="N1744" s="69" t="str">
        <f t="shared" si="275"/>
        <v>44354100</v>
      </c>
      <c r="O1744" s="69" t="b">
        <f t="shared" si="276"/>
        <v>1</v>
      </c>
      <c r="P1744" s="186" t="str">
        <f t="shared" si="272"/>
        <v>44354100</v>
      </c>
      <c r="R1744" s="407" t="str">
        <f t="shared" si="277"/>
        <v>A</v>
      </c>
      <c r="S1744" s="2" t="b">
        <f t="shared" si="278"/>
        <v>1</v>
      </c>
      <c r="U1744" s="69" t="str">
        <f t="shared" si="279"/>
        <v>4.4.35.41.00 - CONTRIBUIÇÕES</v>
      </c>
    </row>
    <row r="1745" spans="1:21" x14ac:dyDescent="0.25">
      <c r="B1745" s="380" t="s">
        <v>307</v>
      </c>
      <c r="C1745" s="318" t="s">
        <v>307</v>
      </c>
      <c r="D1745" s="318" t="s">
        <v>268</v>
      </c>
      <c r="E1745" s="318" t="s">
        <v>242</v>
      </c>
      <c r="F1745" s="318" t="s">
        <v>264</v>
      </c>
      <c r="G1745" s="341" t="str">
        <f t="shared" si="273"/>
        <v>4.4.35.42.00</v>
      </c>
      <c r="H1745" s="3" t="s">
        <v>33</v>
      </c>
      <c r="I1745" s="241" t="str">
        <f t="shared" si="271"/>
        <v>A</v>
      </c>
      <c r="J1745" s="307">
        <f t="shared" si="280"/>
        <v>4</v>
      </c>
      <c r="K1745" s="465" t="s">
        <v>53</v>
      </c>
      <c r="M1745" s="69" t="str">
        <f t="shared" si="274"/>
        <v>4.4.35.42.00</v>
      </c>
      <c r="N1745" s="69" t="str">
        <f t="shared" si="275"/>
        <v>44354200</v>
      </c>
      <c r="O1745" s="69" t="b">
        <f t="shared" si="276"/>
        <v>1</v>
      </c>
      <c r="P1745" s="186" t="str">
        <f t="shared" si="272"/>
        <v>44354200</v>
      </c>
      <c r="R1745" s="407" t="str">
        <f t="shared" si="277"/>
        <v>A</v>
      </c>
      <c r="S1745" s="2" t="b">
        <f t="shared" si="278"/>
        <v>1</v>
      </c>
      <c r="U1745" s="69" t="str">
        <f t="shared" si="279"/>
        <v>4.4.35.42.00 - AUXÍLIOS</v>
      </c>
    </row>
    <row r="1746" spans="1:21" x14ac:dyDescent="0.25">
      <c r="B1746" s="380" t="s">
        <v>307</v>
      </c>
      <c r="C1746" s="318" t="s">
        <v>307</v>
      </c>
      <c r="D1746" s="318" t="s">
        <v>268</v>
      </c>
      <c r="E1746" s="318" t="s">
        <v>263</v>
      </c>
      <c r="F1746" s="318" t="s">
        <v>264</v>
      </c>
      <c r="G1746" s="341" t="str">
        <f t="shared" si="273"/>
        <v>4.4.35.92.00</v>
      </c>
      <c r="H1746" s="3" t="s">
        <v>88</v>
      </c>
      <c r="I1746" s="241" t="str">
        <f t="shared" si="271"/>
        <v>A</v>
      </c>
      <c r="J1746" s="307">
        <f t="shared" si="280"/>
        <v>4</v>
      </c>
      <c r="K1746" s="465" t="s">
        <v>53</v>
      </c>
      <c r="M1746" s="69" t="str">
        <f t="shared" si="274"/>
        <v>4.4.35.92.00</v>
      </c>
      <c r="N1746" s="69" t="str">
        <f t="shared" si="275"/>
        <v>44359200</v>
      </c>
      <c r="O1746" s="69" t="b">
        <f t="shared" si="276"/>
        <v>1</v>
      </c>
      <c r="P1746" s="186" t="str">
        <f t="shared" si="272"/>
        <v>44359200</v>
      </c>
      <c r="R1746" s="407" t="str">
        <f t="shared" si="277"/>
        <v>A</v>
      </c>
      <c r="S1746" s="2" t="b">
        <f t="shared" si="278"/>
        <v>1</v>
      </c>
      <c r="U1746" s="69" t="str">
        <f t="shared" si="279"/>
        <v>4.4.35.92.00 - DESPESAS DE EXERCÍCIOS ANTERIORES</v>
      </c>
    </row>
    <row r="1747" spans="1:21" s="6" customFormat="1" ht="30" x14ac:dyDescent="0.25">
      <c r="A1747" s="158"/>
      <c r="B1747" s="149" t="s">
        <v>307</v>
      </c>
      <c r="C1747" s="150" t="s">
        <v>307</v>
      </c>
      <c r="D1747" s="150" t="s">
        <v>250</v>
      </c>
      <c r="E1747" s="150" t="s">
        <v>264</v>
      </c>
      <c r="F1747" s="150" t="s">
        <v>264</v>
      </c>
      <c r="G1747" s="340" t="str">
        <f t="shared" si="273"/>
        <v>4.4.36.00.00</v>
      </c>
      <c r="H1747" s="7" t="s">
        <v>123</v>
      </c>
      <c r="I1747" s="240" t="str">
        <f t="shared" si="271"/>
        <v>S</v>
      </c>
      <c r="J1747" s="306">
        <f t="shared" si="280"/>
        <v>3</v>
      </c>
      <c r="K1747" s="137" t="s">
        <v>57</v>
      </c>
      <c r="M1747" s="69" t="str">
        <f t="shared" si="274"/>
        <v>4.4.36.00.00</v>
      </c>
      <c r="N1747" s="69" t="str">
        <f t="shared" si="275"/>
        <v>44360000</v>
      </c>
      <c r="O1747" s="69" t="b">
        <f t="shared" si="276"/>
        <v>1</v>
      </c>
      <c r="P1747" s="186" t="str">
        <f t="shared" si="272"/>
        <v>44360000</v>
      </c>
      <c r="R1747" s="409" t="str">
        <f t="shared" si="277"/>
        <v>S</v>
      </c>
      <c r="S1747" s="6" t="b">
        <f t="shared" si="278"/>
        <v>1</v>
      </c>
      <c r="U1747" s="69" t="str">
        <f t="shared" si="279"/>
        <v>4.4.36.00.00 - TRANSFERÊNCIAS FUNDO A FUNDO AOS ESTADOS E AO DISTRITO FEDERAL À CONTA DE RECURSOS DE QUE TRATA O ART. 25 DA LEI COMPLEMENTAR Nº 141, DE 2012.</v>
      </c>
    </row>
    <row r="1748" spans="1:21" x14ac:dyDescent="0.25">
      <c r="B1748" s="380" t="s">
        <v>307</v>
      </c>
      <c r="C1748" s="318" t="s">
        <v>307</v>
      </c>
      <c r="D1748" s="318" t="s">
        <v>250</v>
      </c>
      <c r="E1748" s="318" t="s">
        <v>241</v>
      </c>
      <c r="F1748" s="318" t="s">
        <v>264</v>
      </c>
      <c r="G1748" s="341" t="str">
        <f t="shared" si="273"/>
        <v>4.4.36.41.00</v>
      </c>
      <c r="H1748" s="3" t="s">
        <v>32</v>
      </c>
      <c r="I1748" s="241" t="str">
        <f t="shared" ref="I1748:I1811" si="281">IF(J1748&lt;J1749,"S","A")</f>
        <v>A</v>
      </c>
      <c r="J1748" s="307">
        <f t="shared" si="280"/>
        <v>4</v>
      </c>
      <c r="K1748" s="465" t="s">
        <v>53</v>
      </c>
      <c r="M1748" s="69" t="str">
        <f t="shared" si="274"/>
        <v>4.4.36.41.00</v>
      </c>
      <c r="N1748" s="69" t="str">
        <f t="shared" si="275"/>
        <v>44364100</v>
      </c>
      <c r="O1748" s="69" t="b">
        <f t="shared" si="276"/>
        <v>1</v>
      </c>
      <c r="P1748" s="186" t="str">
        <f t="shared" si="272"/>
        <v>44364100</v>
      </c>
      <c r="R1748" s="407" t="str">
        <f t="shared" si="277"/>
        <v>A</v>
      </c>
      <c r="S1748" s="2" t="b">
        <f t="shared" si="278"/>
        <v>1</v>
      </c>
      <c r="U1748" s="69" t="str">
        <f t="shared" si="279"/>
        <v>4.4.36.41.00 - CONTRIBUIÇÕES</v>
      </c>
    </row>
    <row r="1749" spans="1:21" x14ac:dyDescent="0.25">
      <c r="B1749" s="380" t="s">
        <v>307</v>
      </c>
      <c r="C1749" s="318" t="s">
        <v>307</v>
      </c>
      <c r="D1749" s="318" t="s">
        <v>250</v>
      </c>
      <c r="E1749" s="318" t="s">
        <v>242</v>
      </c>
      <c r="F1749" s="318" t="s">
        <v>264</v>
      </c>
      <c r="G1749" s="341" t="str">
        <f t="shared" si="273"/>
        <v>4.4.36.42.00</v>
      </c>
      <c r="H1749" s="3" t="s">
        <v>33</v>
      </c>
      <c r="I1749" s="241" t="str">
        <f t="shared" si="281"/>
        <v>A</v>
      </c>
      <c r="J1749" s="307">
        <f t="shared" si="280"/>
        <v>4</v>
      </c>
      <c r="K1749" s="465" t="s">
        <v>53</v>
      </c>
      <c r="M1749" s="69" t="str">
        <f t="shared" si="274"/>
        <v>4.4.36.42.00</v>
      </c>
      <c r="N1749" s="69" t="str">
        <f t="shared" si="275"/>
        <v>44364200</v>
      </c>
      <c r="O1749" s="69" t="b">
        <f t="shared" si="276"/>
        <v>1</v>
      </c>
      <c r="P1749" s="186" t="str">
        <f t="shared" si="272"/>
        <v>44364200</v>
      </c>
      <c r="R1749" s="407" t="str">
        <f t="shared" si="277"/>
        <v>A</v>
      </c>
      <c r="S1749" s="2" t="b">
        <f t="shared" si="278"/>
        <v>1</v>
      </c>
      <c r="U1749" s="69" t="str">
        <f t="shared" si="279"/>
        <v>4.4.36.42.00 - AUXÍLIOS</v>
      </c>
    </row>
    <row r="1750" spans="1:21" x14ac:dyDescent="0.25">
      <c r="B1750" s="380" t="s">
        <v>307</v>
      </c>
      <c r="C1750" s="318" t="s">
        <v>307</v>
      </c>
      <c r="D1750" s="318" t="s">
        <v>250</v>
      </c>
      <c r="E1750" s="318" t="s">
        <v>263</v>
      </c>
      <c r="F1750" s="318" t="s">
        <v>264</v>
      </c>
      <c r="G1750" s="341" t="str">
        <f t="shared" si="273"/>
        <v>4.4.36.92.00</v>
      </c>
      <c r="H1750" s="3" t="s">
        <v>88</v>
      </c>
      <c r="I1750" s="241" t="str">
        <f t="shared" si="281"/>
        <v>A</v>
      </c>
      <c r="J1750" s="307">
        <f t="shared" si="280"/>
        <v>4</v>
      </c>
      <c r="K1750" s="465" t="s">
        <v>53</v>
      </c>
      <c r="M1750" s="69" t="str">
        <f t="shared" si="274"/>
        <v>4.4.36.92.00</v>
      </c>
      <c r="N1750" s="69" t="str">
        <f t="shared" si="275"/>
        <v>44369200</v>
      </c>
      <c r="O1750" s="69" t="b">
        <f t="shared" si="276"/>
        <v>1</v>
      </c>
      <c r="P1750" s="186" t="str">
        <f t="shared" si="272"/>
        <v>44369200</v>
      </c>
      <c r="R1750" s="407" t="str">
        <f t="shared" si="277"/>
        <v>A</v>
      </c>
      <c r="S1750" s="2" t="b">
        <f t="shared" si="278"/>
        <v>1</v>
      </c>
      <c r="U1750" s="69" t="str">
        <f t="shared" si="279"/>
        <v>4.4.36.92.00 - DESPESAS DE EXERCÍCIOS ANTERIORES</v>
      </c>
    </row>
    <row r="1751" spans="1:21" s="6" customFormat="1" x14ac:dyDescent="0.25">
      <c r="A1751" s="158"/>
      <c r="B1751" s="149" t="s">
        <v>307</v>
      </c>
      <c r="C1751" s="150" t="s">
        <v>307</v>
      </c>
      <c r="D1751" s="150" t="s">
        <v>231</v>
      </c>
      <c r="E1751" s="150" t="s">
        <v>264</v>
      </c>
      <c r="F1751" s="150" t="s">
        <v>264</v>
      </c>
      <c r="G1751" s="340" t="str">
        <f t="shared" si="273"/>
        <v>4.4.40.00.00</v>
      </c>
      <c r="H1751" s="7" t="s">
        <v>54</v>
      </c>
      <c r="I1751" s="240" t="str">
        <f t="shared" si="281"/>
        <v>S</v>
      </c>
      <c r="J1751" s="306">
        <f t="shared" si="280"/>
        <v>3</v>
      </c>
      <c r="K1751" s="137" t="s">
        <v>57</v>
      </c>
      <c r="M1751" s="69" t="str">
        <f t="shared" si="274"/>
        <v>4.4.40.00.00</v>
      </c>
      <c r="N1751" s="69" t="str">
        <f t="shared" si="275"/>
        <v>44400000</v>
      </c>
      <c r="O1751" s="69" t="b">
        <f t="shared" si="276"/>
        <v>1</v>
      </c>
      <c r="P1751" s="186" t="str">
        <f t="shared" si="272"/>
        <v>44400000</v>
      </c>
      <c r="R1751" s="409" t="str">
        <f t="shared" si="277"/>
        <v>S</v>
      </c>
      <c r="S1751" s="6" t="b">
        <f t="shared" si="278"/>
        <v>1</v>
      </c>
      <c r="U1751" s="69" t="str">
        <f t="shared" si="279"/>
        <v>4.4.40.00.00 - TRANSFERÊNCIAS A MUNICÍPIOS</v>
      </c>
    </row>
    <row r="1752" spans="1:21" x14ac:dyDescent="0.25">
      <c r="B1752" s="380" t="s">
        <v>307</v>
      </c>
      <c r="C1752" s="318" t="s">
        <v>307</v>
      </c>
      <c r="D1752" s="318" t="s">
        <v>231</v>
      </c>
      <c r="E1752" s="318" t="s">
        <v>241</v>
      </c>
      <c r="F1752" s="318" t="s">
        <v>264</v>
      </c>
      <c r="G1752" s="341" t="str">
        <f t="shared" si="273"/>
        <v>4.4.40.41.00</v>
      </c>
      <c r="H1752" s="3" t="s">
        <v>32</v>
      </c>
      <c r="I1752" s="241" t="str">
        <f t="shared" si="281"/>
        <v>A</v>
      </c>
      <c r="J1752" s="307">
        <f t="shared" si="280"/>
        <v>4</v>
      </c>
      <c r="K1752" s="465" t="s">
        <v>53</v>
      </c>
      <c r="M1752" s="69" t="str">
        <f t="shared" si="274"/>
        <v>4.4.40.41.00</v>
      </c>
      <c r="N1752" s="69" t="str">
        <f t="shared" si="275"/>
        <v>44404100</v>
      </c>
      <c r="O1752" s="69" t="b">
        <f t="shared" si="276"/>
        <v>1</v>
      </c>
      <c r="P1752" s="186" t="str">
        <f t="shared" si="272"/>
        <v>44404100</v>
      </c>
      <c r="R1752" s="407" t="str">
        <f t="shared" si="277"/>
        <v>A</v>
      </c>
      <c r="S1752" s="2" t="b">
        <f t="shared" si="278"/>
        <v>1</v>
      </c>
      <c r="U1752" s="69" t="str">
        <f t="shared" si="279"/>
        <v>4.4.40.41.00 - CONTRIBUIÇÕES</v>
      </c>
    </row>
    <row r="1753" spans="1:21" x14ac:dyDescent="0.25">
      <c r="B1753" s="380" t="s">
        <v>307</v>
      </c>
      <c r="C1753" s="318" t="s">
        <v>307</v>
      </c>
      <c r="D1753" s="318" t="s">
        <v>231</v>
      </c>
      <c r="E1753" s="318" t="s">
        <v>242</v>
      </c>
      <c r="F1753" s="318" t="s">
        <v>264</v>
      </c>
      <c r="G1753" s="341" t="str">
        <f t="shared" si="273"/>
        <v>4.4.40.42.00</v>
      </c>
      <c r="H1753" s="3" t="s">
        <v>33</v>
      </c>
      <c r="I1753" s="241" t="str">
        <f t="shared" si="281"/>
        <v>A</v>
      </c>
      <c r="J1753" s="307">
        <f t="shared" si="280"/>
        <v>4</v>
      </c>
      <c r="K1753" s="465" t="s">
        <v>53</v>
      </c>
      <c r="M1753" s="69" t="str">
        <f t="shared" si="274"/>
        <v>4.4.40.42.00</v>
      </c>
      <c r="N1753" s="69" t="str">
        <f t="shared" si="275"/>
        <v>44404200</v>
      </c>
      <c r="O1753" s="69" t="b">
        <f t="shared" si="276"/>
        <v>1</v>
      </c>
      <c r="P1753" s="186" t="str">
        <f t="shared" si="272"/>
        <v>44404200</v>
      </c>
      <c r="R1753" s="407" t="str">
        <f t="shared" si="277"/>
        <v>A</v>
      </c>
      <c r="S1753" s="2" t="b">
        <f t="shared" si="278"/>
        <v>1</v>
      </c>
      <c r="U1753" s="69" t="str">
        <f t="shared" si="279"/>
        <v>4.4.40.42.00 - AUXÍLIOS</v>
      </c>
    </row>
    <row r="1754" spans="1:21" x14ac:dyDescent="0.25">
      <c r="B1754" s="380" t="s">
        <v>307</v>
      </c>
      <c r="C1754" s="318" t="s">
        <v>307</v>
      </c>
      <c r="D1754" s="318" t="s">
        <v>231</v>
      </c>
      <c r="E1754" s="318" t="s">
        <v>263</v>
      </c>
      <c r="F1754" s="318" t="s">
        <v>264</v>
      </c>
      <c r="G1754" s="341" t="str">
        <f t="shared" si="273"/>
        <v>4.4.40.92.00</v>
      </c>
      <c r="H1754" s="3" t="s">
        <v>88</v>
      </c>
      <c r="I1754" s="241" t="str">
        <f t="shared" si="281"/>
        <v>A</v>
      </c>
      <c r="J1754" s="307">
        <f t="shared" si="280"/>
        <v>4</v>
      </c>
      <c r="K1754" s="465" t="s">
        <v>53</v>
      </c>
      <c r="M1754" s="69" t="str">
        <f t="shared" si="274"/>
        <v>4.4.40.92.00</v>
      </c>
      <c r="N1754" s="69" t="str">
        <f t="shared" si="275"/>
        <v>44409200</v>
      </c>
      <c r="O1754" s="69" t="b">
        <f t="shared" si="276"/>
        <v>1</v>
      </c>
      <c r="P1754" s="186" t="str">
        <f t="shared" si="272"/>
        <v>44409200</v>
      </c>
      <c r="R1754" s="407" t="str">
        <f t="shared" si="277"/>
        <v>A</v>
      </c>
      <c r="S1754" s="2" t="b">
        <f t="shared" si="278"/>
        <v>1</v>
      </c>
      <c r="U1754" s="69" t="str">
        <f t="shared" si="279"/>
        <v>4.4.40.92.00 - DESPESAS DE EXERCÍCIOS ANTERIORES</v>
      </c>
    </row>
    <row r="1755" spans="1:21" s="6" customFormat="1" x14ac:dyDescent="0.25">
      <c r="A1755" s="158"/>
      <c r="B1755" s="149" t="s">
        <v>307</v>
      </c>
      <c r="C1755" s="150" t="s">
        <v>307</v>
      </c>
      <c r="D1755" s="150" t="s">
        <v>241</v>
      </c>
      <c r="E1755" s="150" t="s">
        <v>264</v>
      </c>
      <c r="F1755" s="150" t="s">
        <v>264</v>
      </c>
      <c r="G1755" s="340" t="str">
        <f t="shared" si="273"/>
        <v>4.4.41.00.00</v>
      </c>
      <c r="H1755" s="7" t="s">
        <v>667</v>
      </c>
      <c r="I1755" s="240" t="str">
        <f t="shared" si="281"/>
        <v>S</v>
      </c>
      <c r="J1755" s="306">
        <f t="shared" si="280"/>
        <v>3</v>
      </c>
      <c r="K1755" s="137" t="s">
        <v>57</v>
      </c>
      <c r="M1755" s="69" t="str">
        <f t="shared" si="274"/>
        <v>4.4.41.00.00</v>
      </c>
      <c r="N1755" s="69" t="str">
        <f t="shared" si="275"/>
        <v>44410000</v>
      </c>
      <c r="O1755" s="69" t="b">
        <f t="shared" si="276"/>
        <v>1</v>
      </c>
      <c r="P1755" s="186" t="str">
        <f t="shared" si="272"/>
        <v>44410000</v>
      </c>
      <c r="R1755" s="409" t="str">
        <f t="shared" si="277"/>
        <v>S</v>
      </c>
      <c r="S1755" s="6" t="b">
        <f t="shared" si="278"/>
        <v>1</v>
      </c>
      <c r="U1755" s="69" t="str">
        <f t="shared" si="279"/>
        <v>4.4.41.00.00 - TRANSFERÊNCIAS A MUNICÍPIOS - FUNDO A FUNDO</v>
      </c>
    </row>
    <row r="1756" spans="1:21" x14ac:dyDescent="0.25">
      <c r="B1756" s="380" t="s">
        <v>307</v>
      </c>
      <c r="C1756" s="318" t="s">
        <v>307</v>
      </c>
      <c r="D1756" s="318" t="s">
        <v>241</v>
      </c>
      <c r="E1756" s="318" t="s">
        <v>241</v>
      </c>
      <c r="F1756" s="318" t="s">
        <v>264</v>
      </c>
      <c r="G1756" s="341" t="str">
        <f t="shared" si="273"/>
        <v>4.4.41.41.00</v>
      </c>
      <c r="H1756" s="3" t="s">
        <v>32</v>
      </c>
      <c r="I1756" s="241" t="str">
        <f t="shared" si="281"/>
        <v>A</v>
      </c>
      <c r="J1756" s="307">
        <f t="shared" si="280"/>
        <v>4</v>
      </c>
      <c r="K1756" s="465" t="s">
        <v>53</v>
      </c>
      <c r="M1756" s="69" t="str">
        <f t="shared" si="274"/>
        <v>4.4.41.41.00</v>
      </c>
      <c r="N1756" s="69" t="str">
        <f t="shared" si="275"/>
        <v>44414100</v>
      </c>
      <c r="O1756" s="69" t="b">
        <f t="shared" si="276"/>
        <v>1</v>
      </c>
      <c r="P1756" s="186" t="str">
        <f t="shared" si="272"/>
        <v>44414100</v>
      </c>
      <c r="R1756" s="407" t="str">
        <f t="shared" si="277"/>
        <v>A</v>
      </c>
      <c r="S1756" s="2" t="b">
        <f t="shared" si="278"/>
        <v>1</v>
      </c>
      <c r="U1756" s="69" t="str">
        <f t="shared" si="279"/>
        <v>4.4.41.41.00 - CONTRIBUIÇÕES</v>
      </c>
    </row>
    <row r="1757" spans="1:21" x14ac:dyDescent="0.25">
      <c r="B1757" s="380" t="s">
        <v>307</v>
      </c>
      <c r="C1757" s="318" t="s">
        <v>307</v>
      </c>
      <c r="D1757" s="318" t="s">
        <v>241</v>
      </c>
      <c r="E1757" s="318" t="s">
        <v>242</v>
      </c>
      <c r="F1757" s="318" t="s">
        <v>264</v>
      </c>
      <c r="G1757" s="341" t="str">
        <f t="shared" si="273"/>
        <v>4.4.41.42.00</v>
      </c>
      <c r="H1757" s="3" t="s">
        <v>33</v>
      </c>
      <c r="I1757" s="241" t="str">
        <f t="shared" si="281"/>
        <v>A</v>
      </c>
      <c r="J1757" s="307">
        <f t="shared" si="280"/>
        <v>4</v>
      </c>
      <c r="K1757" s="465" t="s">
        <v>53</v>
      </c>
      <c r="M1757" s="69" t="str">
        <f t="shared" si="274"/>
        <v>4.4.41.42.00</v>
      </c>
      <c r="N1757" s="69" t="str">
        <f t="shared" si="275"/>
        <v>44414200</v>
      </c>
      <c r="O1757" s="69" t="b">
        <f t="shared" si="276"/>
        <v>1</v>
      </c>
      <c r="P1757" s="186" t="str">
        <f t="shared" si="272"/>
        <v>44414200</v>
      </c>
      <c r="R1757" s="407" t="str">
        <f t="shared" si="277"/>
        <v>A</v>
      </c>
      <c r="S1757" s="2" t="b">
        <f t="shared" si="278"/>
        <v>1</v>
      </c>
      <c r="U1757" s="69" t="str">
        <f t="shared" si="279"/>
        <v>4.4.41.42.00 - AUXÍLIOS</v>
      </c>
    </row>
    <row r="1758" spans="1:21" x14ac:dyDescent="0.25">
      <c r="B1758" s="380" t="s">
        <v>307</v>
      </c>
      <c r="C1758" s="318" t="s">
        <v>307</v>
      </c>
      <c r="D1758" s="318" t="s">
        <v>241</v>
      </c>
      <c r="E1758" s="318" t="s">
        <v>263</v>
      </c>
      <c r="F1758" s="318" t="s">
        <v>264</v>
      </c>
      <c r="G1758" s="341" t="str">
        <f t="shared" si="273"/>
        <v>4.4.41.92.00</v>
      </c>
      <c r="H1758" s="3" t="s">
        <v>88</v>
      </c>
      <c r="I1758" s="241" t="str">
        <f t="shared" si="281"/>
        <v>A</v>
      </c>
      <c r="J1758" s="307">
        <f t="shared" si="280"/>
        <v>4</v>
      </c>
      <c r="K1758" s="465" t="s">
        <v>53</v>
      </c>
      <c r="M1758" s="69" t="str">
        <f t="shared" si="274"/>
        <v>4.4.41.92.00</v>
      </c>
      <c r="N1758" s="69" t="str">
        <f t="shared" si="275"/>
        <v>44419200</v>
      </c>
      <c r="O1758" s="69" t="b">
        <f t="shared" si="276"/>
        <v>1</v>
      </c>
      <c r="P1758" s="186" t="str">
        <f t="shared" si="272"/>
        <v>44419200</v>
      </c>
      <c r="R1758" s="407" t="str">
        <f t="shared" si="277"/>
        <v>A</v>
      </c>
      <c r="S1758" s="2" t="b">
        <f t="shared" si="278"/>
        <v>1</v>
      </c>
      <c r="U1758" s="69" t="str">
        <f t="shared" si="279"/>
        <v>4.4.41.92.00 - DESPESAS DE EXERCÍCIOS ANTERIORES</v>
      </c>
    </row>
    <row r="1759" spans="1:21" s="6" customFormat="1" x14ac:dyDescent="0.25">
      <c r="A1759" s="158"/>
      <c r="B1759" s="149" t="s">
        <v>307</v>
      </c>
      <c r="C1759" s="150" t="s">
        <v>307</v>
      </c>
      <c r="D1759" s="150" t="s">
        <v>242</v>
      </c>
      <c r="E1759" s="150" t="s">
        <v>264</v>
      </c>
      <c r="F1759" s="150" t="s">
        <v>264</v>
      </c>
      <c r="G1759" s="340" t="str">
        <f t="shared" si="273"/>
        <v>4.4.42.00.00</v>
      </c>
      <c r="H1759" s="7" t="s">
        <v>668</v>
      </c>
      <c r="I1759" s="240" t="str">
        <f t="shared" si="281"/>
        <v>S</v>
      </c>
      <c r="J1759" s="306">
        <f t="shared" si="280"/>
        <v>3</v>
      </c>
      <c r="K1759" s="137" t="s">
        <v>57</v>
      </c>
      <c r="M1759" s="69" t="str">
        <f t="shared" si="274"/>
        <v>4.4.42.00.00</v>
      </c>
      <c r="N1759" s="69" t="str">
        <f t="shared" si="275"/>
        <v>44420000</v>
      </c>
      <c r="O1759" s="69" t="b">
        <f t="shared" si="276"/>
        <v>1</v>
      </c>
      <c r="P1759" s="186" t="str">
        <f t="shared" si="272"/>
        <v>44420000</v>
      </c>
      <c r="R1759" s="409" t="str">
        <f t="shared" si="277"/>
        <v>S</v>
      </c>
      <c r="S1759" s="6" t="b">
        <f t="shared" si="278"/>
        <v>1</v>
      </c>
      <c r="U1759" s="69" t="str">
        <f t="shared" si="279"/>
        <v>4.4.42.00.00 - EXECUÇÃO ORÇAMENTÁRIA DELEGADA A MUNICÍPIOS</v>
      </c>
    </row>
    <row r="1760" spans="1:21" x14ac:dyDescent="0.25">
      <c r="B1760" s="380" t="s">
        <v>307</v>
      </c>
      <c r="C1760" s="318" t="s">
        <v>307</v>
      </c>
      <c r="D1760" s="318" t="s">
        <v>242</v>
      </c>
      <c r="E1760" s="318" t="s">
        <v>254</v>
      </c>
      <c r="F1760" s="318" t="s">
        <v>264</v>
      </c>
      <c r="G1760" s="341" t="str">
        <f t="shared" si="273"/>
        <v>4.4.42.14.00</v>
      </c>
      <c r="H1760" s="3" t="s">
        <v>131</v>
      </c>
      <c r="I1760" s="241" t="str">
        <f t="shared" si="281"/>
        <v>A</v>
      </c>
      <c r="J1760" s="307">
        <f t="shared" si="280"/>
        <v>4</v>
      </c>
      <c r="K1760" s="465" t="s">
        <v>53</v>
      </c>
      <c r="M1760" s="69" t="str">
        <f t="shared" si="274"/>
        <v>4.4.42.14.00</v>
      </c>
      <c r="N1760" s="69" t="str">
        <f t="shared" si="275"/>
        <v>44421400</v>
      </c>
      <c r="O1760" s="69" t="b">
        <f t="shared" si="276"/>
        <v>1</v>
      </c>
      <c r="P1760" s="186" t="str">
        <f t="shared" si="272"/>
        <v>44421400</v>
      </c>
      <c r="R1760" s="407" t="str">
        <f t="shared" si="277"/>
        <v>A</v>
      </c>
      <c r="S1760" s="2" t="b">
        <f t="shared" si="278"/>
        <v>1</v>
      </c>
      <c r="U1760" s="69" t="str">
        <f t="shared" si="279"/>
        <v>4.4.42.14.00 - DIÁRIAS - CIVIL</v>
      </c>
    </row>
    <row r="1761" spans="1:21" x14ac:dyDescent="0.25">
      <c r="B1761" s="380" t="s">
        <v>307</v>
      </c>
      <c r="C1761" s="318" t="s">
        <v>307</v>
      </c>
      <c r="D1761" s="318" t="s">
        <v>242</v>
      </c>
      <c r="E1761" s="318" t="s">
        <v>271</v>
      </c>
      <c r="F1761" s="318" t="s">
        <v>264</v>
      </c>
      <c r="G1761" s="341" t="str">
        <f t="shared" si="273"/>
        <v>4.4.42.51.00</v>
      </c>
      <c r="H1761" s="3" t="s">
        <v>185</v>
      </c>
      <c r="I1761" s="241" t="str">
        <f t="shared" si="281"/>
        <v>A</v>
      </c>
      <c r="J1761" s="307">
        <f t="shared" si="280"/>
        <v>4</v>
      </c>
      <c r="K1761" s="465" t="s">
        <v>53</v>
      </c>
      <c r="M1761" s="69" t="str">
        <f t="shared" si="274"/>
        <v>4.4.42.51.00</v>
      </c>
      <c r="N1761" s="69" t="str">
        <f t="shared" si="275"/>
        <v>44425100</v>
      </c>
      <c r="O1761" s="69" t="b">
        <f t="shared" si="276"/>
        <v>1</v>
      </c>
      <c r="P1761" s="186" t="str">
        <f t="shared" si="272"/>
        <v>44425100</v>
      </c>
      <c r="R1761" s="407" t="str">
        <f t="shared" si="277"/>
        <v>A</v>
      </c>
      <c r="S1761" s="2" t="b">
        <f t="shared" si="278"/>
        <v>1</v>
      </c>
      <c r="U1761" s="69" t="str">
        <f t="shared" si="279"/>
        <v>4.4.42.51.00 - OBRAS E INSTALAÇÕES</v>
      </c>
    </row>
    <row r="1762" spans="1:21" x14ac:dyDescent="0.25">
      <c r="B1762" s="380" t="s">
        <v>307</v>
      </c>
      <c r="C1762" s="318" t="s">
        <v>307</v>
      </c>
      <c r="D1762" s="318" t="s">
        <v>242</v>
      </c>
      <c r="E1762" s="318" t="s">
        <v>272</v>
      </c>
      <c r="F1762" s="318" t="s">
        <v>264</v>
      </c>
      <c r="G1762" s="341" t="str">
        <f t="shared" si="273"/>
        <v>4.4.42.52.00</v>
      </c>
      <c r="H1762" s="3" t="s">
        <v>186</v>
      </c>
      <c r="I1762" s="241" t="str">
        <f t="shared" si="281"/>
        <v>A</v>
      </c>
      <c r="J1762" s="307">
        <f t="shared" si="280"/>
        <v>4</v>
      </c>
      <c r="K1762" s="465" t="s">
        <v>53</v>
      </c>
      <c r="M1762" s="69" t="str">
        <f t="shared" si="274"/>
        <v>4.4.42.52.00</v>
      </c>
      <c r="N1762" s="69" t="str">
        <f t="shared" si="275"/>
        <v>44425200</v>
      </c>
      <c r="O1762" s="69" t="b">
        <f t="shared" si="276"/>
        <v>1</v>
      </c>
      <c r="P1762" s="186" t="str">
        <f t="shared" si="272"/>
        <v>44425200</v>
      </c>
      <c r="R1762" s="407" t="str">
        <f t="shared" si="277"/>
        <v>A</v>
      </c>
      <c r="S1762" s="2" t="b">
        <f t="shared" si="278"/>
        <v>1</v>
      </c>
      <c r="U1762" s="69" t="str">
        <f t="shared" si="279"/>
        <v>4.4.42.52.00 - EQUIPAMENTOS E MATERIAL PERMANENTE</v>
      </c>
    </row>
    <row r="1763" spans="1:21" x14ac:dyDescent="0.25">
      <c r="B1763" s="380" t="s">
        <v>307</v>
      </c>
      <c r="C1763" s="318" t="s">
        <v>307</v>
      </c>
      <c r="D1763" s="318" t="s">
        <v>242</v>
      </c>
      <c r="E1763" s="318" t="s">
        <v>263</v>
      </c>
      <c r="F1763" s="318" t="s">
        <v>264</v>
      </c>
      <c r="G1763" s="341" t="str">
        <f t="shared" si="273"/>
        <v>4.4.42.92.00</v>
      </c>
      <c r="H1763" s="3" t="s">
        <v>88</v>
      </c>
      <c r="I1763" s="241" t="str">
        <f t="shared" si="281"/>
        <v>A</v>
      </c>
      <c r="J1763" s="307">
        <f t="shared" si="280"/>
        <v>4</v>
      </c>
      <c r="K1763" s="465" t="s">
        <v>53</v>
      </c>
      <c r="M1763" s="69" t="str">
        <f t="shared" si="274"/>
        <v>4.4.42.92.00</v>
      </c>
      <c r="N1763" s="69" t="str">
        <f t="shared" si="275"/>
        <v>44429200</v>
      </c>
      <c r="O1763" s="69" t="b">
        <f t="shared" si="276"/>
        <v>1</v>
      </c>
      <c r="P1763" s="186" t="str">
        <f t="shared" si="272"/>
        <v>44429200</v>
      </c>
      <c r="R1763" s="407" t="str">
        <f t="shared" si="277"/>
        <v>A</v>
      </c>
      <c r="S1763" s="2" t="b">
        <f t="shared" si="278"/>
        <v>1</v>
      </c>
      <c r="U1763" s="69" t="str">
        <f t="shared" si="279"/>
        <v>4.4.42.92.00 - DESPESAS DE EXERCÍCIOS ANTERIORES</v>
      </c>
    </row>
    <row r="1764" spans="1:21" s="6" customFormat="1" ht="30" x14ac:dyDescent="0.25">
      <c r="A1764" s="158"/>
      <c r="B1764" s="149" t="s">
        <v>307</v>
      </c>
      <c r="C1764" s="150" t="s">
        <v>307</v>
      </c>
      <c r="D1764" s="150" t="s">
        <v>245</v>
      </c>
      <c r="E1764" s="150" t="s">
        <v>264</v>
      </c>
      <c r="F1764" s="150" t="s">
        <v>264</v>
      </c>
      <c r="G1764" s="340" t="str">
        <f t="shared" si="273"/>
        <v>4.4.45.00.00</v>
      </c>
      <c r="H1764" s="7" t="s">
        <v>124</v>
      </c>
      <c r="I1764" s="240" t="str">
        <f t="shared" si="281"/>
        <v>S</v>
      </c>
      <c r="J1764" s="306">
        <f t="shared" si="280"/>
        <v>3</v>
      </c>
      <c r="K1764" s="137" t="s">
        <v>57</v>
      </c>
      <c r="M1764" s="69" t="str">
        <f t="shared" si="274"/>
        <v>4.4.45.00.00</v>
      </c>
      <c r="N1764" s="69" t="str">
        <f t="shared" si="275"/>
        <v>44450000</v>
      </c>
      <c r="O1764" s="69" t="b">
        <f t="shared" si="276"/>
        <v>1</v>
      </c>
      <c r="P1764" s="186" t="str">
        <f t="shared" si="272"/>
        <v>44450000</v>
      </c>
      <c r="R1764" s="409" t="str">
        <f t="shared" si="277"/>
        <v>S</v>
      </c>
      <c r="S1764" s="6" t="b">
        <f t="shared" si="278"/>
        <v>1</v>
      </c>
      <c r="U1764" s="69" t="str">
        <f t="shared" si="279"/>
        <v>4.4.45.00.00 - TRANSFERÊNCIAS FUNDO A FUNDO AOS MUNICÍPIOS À CONTA DE RECURSOS DE QUE TRATAM OS §§ 1º E 2º DO ART. 24 DA LEI COMPLEMENTAR Nº 141, DE 2012.</v>
      </c>
    </row>
    <row r="1765" spans="1:21" x14ac:dyDescent="0.25">
      <c r="B1765" s="380" t="s">
        <v>307</v>
      </c>
      <c r="C1765" s="318" t="s">
        <v>307</v>
      </c>
      <c r="D1765" s="318" t="s">
        <v>245</v>
      </c>
      <c r="E1765" s="318" t="s">
        <v>241</v>
      </c>
      <c r="F1765" s="318" t="s">
        <v>264</v>
      </c>
      <c r="G1765" s="341" t="str">
        <f t="shared" si="273"/>
        <v>4.4.45.41.00</v>
      </c>
      <c r="H1765" s="3" t="s">
        <v>32</v>
      </c>
      <c r="I1765" s="241" t="str">
        <f t="shared" si="281"/>
        <v>A</v>
      </c>
      <c r="J1765" s="307">
        <f t="shared" si="280"/>
        <v>4</v>
      </c>
      <c r="K1765" s="465" t="s">
        <v>53</v>
      </c>
      <c r="M1765" s="69" t="str">
        <f t="shared" si="274"/>
        <v>4.4.45.41.00</v>
      </c>
      <c r="N1765" s="69" t="str">
        <f t="shared" si="275"/>
        <v>44454100</v>
      </c>
      <c r="O1765" s="69" t="b">
        <f t="shared" si="276"/>
        <v>1</v>
      </c>
      <c r="P1765" s="186" t="str">
        <f t="shared" si="272"/>
        <v>44454100</v>
      </c>
      <c r="R1765" s="407" t="str">
        <f t="shared" si="277"/>
        <v>A</v>
      </c>
      <c r="S1765" s="2" t="b">
        <f t="shared" si="278"/>
        <v>1</v>
      </c>
      <c r="U1765" s="69" t="str">
        <f t="shared" si="279"/>
        <v>4.4.45.41.00 - CONTRIBUIÇÕES</v>
      </c>
    </row>
    <row r="1766" spans="1:21" x14ac:dyDescent="0.25">
      <c r="B1766" s="380" t="s">
        <v>307</v>
      </c>
      <c r="C1766" s="318" t="s">
        <v>307</v>
      </c>
      <c r="D1766" s="318" t="s">
        <v>245</v>
      </c>
      <c r="E1766" s="318" t="s">
        <v>242</v>
      </c>
      <c r="F1766" s="318" t="s">
        <v>264</v>
      </c>
      <c r="G1766" s="341" t="str">
        <f t="shared" si="273"/>
        <v>4.4.45.42.00</v>
      </c>
      <c r="H1766" s="3" t="s">
        <v>33</v>
      </c>
      <c r="I1766" s="241" t="str">
        <f t="shared" si="281"/>
        <v>A</v>
      </c>
      <c r="J1766" s="307">
        <f t="shared" si="280"/>
        <v>4</v>
      </c>
      <c r="K1766" s="465" t="s">
        <v>53</v>
      </c>
      <c r="M1766" s="69" t="str">
        <f t="shared" si="274"/>
        <v>4.4.45.42.00</v>
      </c>
      <c r="N1766" s="69" t="str">
        <f t="shared" si="275"/>
        <v>44454200</v>
      </c>
      <c r="O1766" s="69" t="b">
        <f t="shared" si="276"/>
        <v>1</v>
      </c>
      <c r="P1766" s="186" t="str">
        <f t="shared" si="272"/>
        <v>44454200</v>
      </c>
      <c r="R1766" s="407" t="str">
        <f t="shared" si="277"/>
        <v>A</v>
      </c>
      <c r="S1766" s="2" t="b">
        <f t="shared" si="278"/>
        <v>1</v>
      </c>
      <c r="U1766" s="69" t="str">
        <f t="shared" si="279"/>
        <v>4.4.45.42.00 - AUXÍLIOS</v>
      </c>
    </row>
    <row r="1767" spans="1:21" x14ac:dyDescent="0.25">
      <c r="B1767" s="380" t="s">
        <v>307</v>
      </c>
      <c r="C1767" s="318" t="s">
        <v>307</v>
      </c>
      <c r="D1767" s="318" t="s">
        <v>245</v>
      </c>
      <c r="E1767" s="318" t="s">
        <v>263</v>
      </c>
      <c r="F1767" s="318" t="s">
        <v>264</v>
      </c>
      <c r="G1767" s="341" t="str">
        <f t="shared" si="273"/>
        <v>4.4.45.92.00</v>
      </c>
      <c r="H1767" s="3" t="s">
        <v>88</v>
      </c>
      <c r="I1767" s="241" t="str">
        <f t="shared" si="281"/>
        <v>A</v>
      </c>
      <c r="J1767" s="307">
        <f t="shared" si="280"/>
        <v>4</v>
      </c>
      <c r="K1767" s="465" t="s">
        <v>53</v>
      </c>
      <c r="M1767" s="69" t="str">
        <f t="shared" si="274"/>
        <v>4.4.45.92.00</v>
      </c>
      <c r="N1767" s="69" t="str">
        <f t="shared" si="275"/>
        <v>44459200</v>
      </c>
      <c r="O1767" s="69" t="b">
        <f t="shared" si="276"/>
        <v>1</v>
      </c>
      <c r="P1767" s="186" t="str">
        <f t="shared" si="272"/>
        <v>44459200</v>
      </c>
      <c r="R1767" s="407" t="str">
        <f t="shared" si="277"/>
        <v>A</v>
      </c>
      <c r="S1767" s="2" t="b">
        <f t="shared" si="278"/>
        <v>1</v>
      </c>
      <c r="U1767" s="69" t="str">
        <f t="shared" si="279"/>
        <v>4.4.45.92.00 - DESPESAS DE EXERCÍCIOS ANTERIORES</v>
      </c>
    </row>
    <row r="1768" spans="1:21" s="6" customFormat="1" x14ac:dyDescent="0.25">
      <c r="A1768" s="158"/>
      <c r="B1768" s="149" t="s">
        <v>307</v>
      </c>
      <c r="C1768" s="150" t="s">
        <v>307</v>
      </c>
      <c r="D1768" s="150" t="s">
        <v>246</v>
      </c>
      <c r="E1768" s="150" t="s">
        <v>264</v>
      </c>
      <c r="F1768" s="150" t="s">
        <v>264</v>
      </c>
      <c r="G1768" s="340" t="str">
        <f t="shared" si="273"/>
        <v>4.4.46.00.00</v>
      </c>
      <c r="H1768" s="7" t="s">
        <v>125</v>
      </c>
      <c r="I1768" s="240" t="str">
        <f t="shared" si="281"/>
        <v>S</v>
      </c>
      <c r="J1768" s="306">
        <f t="shared" si="280"/>
        <v>3</v>
      </c>
      <c r="K1768" s="137" t="s">
        <v>57</v>
      </c>
      <c r="M1768" s="69" t="str">
        <f t="shared" si="274"/>
        <v>4.4.46.00.00</v>
      </c>
      <c r="N1768" s="69" t="str">
        <f t="shared" si="275"/>
        <v>44460000</v>
      </c>
      <c r="O1768" s="69" t="b">
        <f t="shared" si="276"/>
        <v>1</v>
      </c>
      <c r="P1768" s="186" t="str">
        <f t="shared" si="272"/>
        <v>44460000</v>
      </c>
      <c r="R1768" s="409" t="str">
        <f t="shared" si="277"/>
        <v>S</v>
      </c>
      <c r="S1768" s="6" t="b">
        <f t="shared" si="278"/>
        <v>1</v>
      </c>
      <c r="U1768" s="69" t="str">
        <f t="shared" si="279"/>
        <v>4.4.46.00.00 - TRANSFERÊNCIAS FUNDO A FUNDO AOS MUNICÍPIOS À CONTA DE RECURSOS DE QUE TRATA O ART. 25 DA LEI COMPLEMENTAR Nº 141, DE 2012.</v>
      </c>
    </row>
    <row r="1769" spans="1:21" x14ac:dyDescent="0.25">
      <c r="B1769" s="380" t="s">
        <v>307</v>
      </c>
      <c r="C1769" s="318" t="s">
        <v>307</v>
      </c>
      <c r="D1769" s="318" t="s">
        <v>246</v>
      </c>
      <c r="E1769" s="318" t="s">
        <v>241</v>
      </c>
      <c r="F1769" s="318" t="s">
        <v>264</v>
      </c>
      <c r="G1769" s="341" t="str">
        <f t="shared" si="273"/>
        <v>4.4.46.41.00</v>
      </c>
      <c r="H1769" s="3" t="s">
        <v>32</v>
      </c>
      <c r="I1769" s="241" t="str">
        <f t="shared" si="281"/>
        <v>A</v>
      </c>
      <c r="J1769" s="307">
        <f t="shared" si="280"/>
        <v>4</v>
      </c>
      <c r="K1769" s="465" t="s">
        <v>53</v>
      </c>
      <c r="M1769" s="69" t="str">
        <f t="shared" si="274"/>
        <v>4.4.46.41.00</v>
      </c>
      <c r="N1769" s="69" t="str">
        <f t="shared" si="275"/>
        <v>44464100</v>
      </c>
      <c r="O1769" s="69" t="b">
        <f t="shared" si="276"/>
        <v>1</v>
      </c>
      <c r="P1769" s="186" t="str">
        <f t="shared" si="272"/>
        <v>44464100</v>
      </c>
      <c r="R1769" s="407" t="str">
        <f t="shared" si="277"/>
        <v>A</v>
      </c>
      <c r="S1769" s="2" t="b">
        <f t="shared" si="278"/>
        <v>1</v>
      </c>
      <c r="U1769" s="69" t="str">
        <f t="shared" si="279"/>
        <v>4.4.46.41.00 - CONTRIBUIÇÕES</v>
      </c>
    </row>
    <row r="1770" spans="1:21" x14ac:dyDescent="0.25">
      <c r="B1770" s="380" t="s">
        <v>307</v>
      </c>
      <c r="C1770" s="318" t="s">
        <v>307</v>
      </c>
      <c r="D1770" s="318" t="s">
        <v>246</v>
      </c>
      <c r="E1770" s="318" t="s">
        <v>242</v>
      </c>
      <c r="F1770" s="318" t="s">
        <v>264</v>
      </c>
      <c r="G1770" s="341" t="str">
        <f t="shared" si="273"/>
        <v>4.4.46.42.00</v>
      </c>
      <c r="H1770" s="3" t="s">
        <v>33</v>
      </c>
      <c r="I1770" s="241" t="str">
        <f t="shared" si="281"/>
        <v>A</v>
      </c>
      <c r="J1770" s="307">
        <f t="shared" si="280"/>
        <v>4</v>
      </c>
      <c r="K1770" s="465" t="s">
        <v>53</v>
      </c>
      <c r="M1770" s="69" t="str">
        <f t="shared" si="274"/>
        <v>4.4.46.42.00</v>
      </c>
      <c r="N1770" s="69" t="str">
        <f t="shared" si="275"/>
        <v>44464200</v>
      </c>
      <c r="O1770" s="69" t="b">
        <f t="shared" si="276"/>
        <v>1</v>
      </c>
      <c r="P1770" s="186" t="str">
        <f t="shared" si="272"/>
        <v>44464200</v>
      </c>
      <c r="R1770" s="407" t="str">
        <f t="shared" si="277"/>
        <v>A</v>
      </c>
      <c r="S1770" s="2" t="b">
        <f t="shared" si="278"/>
        <v>1</v>
      </c>
      <c r="U1770" s="69" t="str">
        <f t="shared" si="279"/>
        <v>4.4.46.42.00 - AUXÍLIOS</v>
      </c>
    </row>
    <row r="1771" spans="1:21" x14ac:dyDescent="0.25">
      <c r="B1771" s="380" t="s">
        <v>307</v>
      </c>
      <c r="C1771" s="318" t="s">
        <v>307</v>
      </c>
      <c r="D1771" s="318" t="s">
        <v>246</v>
      </c>
      <c r="E1771" s="318" t="s">
        <v>263</v>
      </c>
      <c r="F1771" s="318" t="s">
        <v>264</v>
      </c>
      <c r="G1771" s="341" t="str">
        <f t="shared" si="273"/>
        <v>4.4.46.92.00</v>
      </c>
      <c r="H1771" s="3" t="s">
        <v>88</v>
      </c>
      <c r="I1771" s="241" t="str">
        <f t="shared" si="281"/>
        <v>A</v>
      </c>
      <c r="J1771" s="307">
        <f t="shared" si="280"/>
        <v>4</v>
      </c>
      <c r="K1771" s="465" t="s">
        <v>53</v>
      </c>
      <c r="M1771" s="69" t="str">
        <f t="shared" si="274"/>
        <v>4.4.46.92.00</v>
      </c>
      <c r="N1771" s="69" t="str">
        <f t="shared" si="275"/>
        <v>44469200</v>
      </c>
      <c r="O1771" s="69" t="b">
        <f t="shared" si="276"/>
        <v>1</v>
      </c>
      <c r="P1771" s="186" t="str">
        <f t="shared" si="272"/>
        <v>44469200</v>
      </c>
      <c r="R1771" s="407" t="str">
        <f t="shared" si="277"/>
        <v>A</v>
      </c>
      <c r="S1771" s="2" t="b">
        <f t="shared" si="278"/>
        <v>1</v>
      </c>
      <c r="U1771" s="69" t="str">
        <f t="shared" si="279"/>
        <v>4.4.46.92.00 - DESPESAS DE EXERCÍCIOS ANTERIORES</v>
      </c>
    </row>
    <row r="1772" spans="1:21" s="6" customFormat="1" x14ac:dyDescent="0.25">
      <c r="A1772" s="158"/>
      <c r="B1772" s="149" t="s">
        <v>307</v>
      </c>
      <c r="C1772" s="150" t="s">
        <v>307</v>
      </c>
      <c r="D1772" s="150" t="s">
        <v>235</v>
      </c>
      <c r="E1772" s="150" t="s">
        <v>264</v>
      </c>
      <c r="F1772" s="150" t="s">
        <v>264</v>
      </c>
      <c r="G1772" s="340" t="str">
        <f t="shared" si="273"/>
        <v>4.4.50.00.00</v>
      </c>
      <c r="H1772" s="7" t="s">
        <v>35</v>
      </c>
      <c r="I1772" s="240" t="str">
        <f t="shared" si="281"/>
        <v>S</v>
      </c>
      <c r="J1772" s="306">
        <f t="shared" si="280"/>
        <v>3</v>
      </c>
      <c r="K1772" s="137" t="s">
        <v>57</v>
      </c>
      <c r="M1772" s="69" t="str">
        <f t="shared" si="274"/>
        <v>4.4.50.00.00</v>
      </c>
      <c r="N1772" s="69" t="str">
        <f t="shared" si="275"/>
        <v>44500000</v>
      </c>
      <c r="O1772" s="69" t="b">
        <f t="shared" si="276"/>
        <v>1</v>
      </c>
      <c r="P1772" s="186" t="str">
        <f t="shared" si="272"/>
        <v>44500000</v>
      </c>
      <c r="R1772" s="409" t="str">
        <f t="shared" si="277"/>
        <v>S</v>
      </c>
      <c r="S1772" s="6" t="b">
        <f t="shared" si="278"/>
        <v>1</v>
      </c>
      <c r="U1772" s="69" t="str">
        <f t="shared" si="279"/>
        <v>4.4.50.00.00 - TRANSFERÊNCIAS A INSTITUIÇÕES PRIVADAS SEM FINS LUCRATIVOS</v>
      </c>
    </row>
    <row r="1773" spans="1:21" x14ac:dyDescent="0.25">
      <c r="B1773" s="380" t="s">
        <v>307</v>
      </c>
      <c r="C1773" s="318" t="s">
        <v>307</v>
      </c>
      <c r="D1773" s="318" t="s">
        <v>235</v>
      </c>
      <c r="E1773" s="318" t="s">
        <v>254</v>
      </c>
      <c r="F1773" s="318" t="s">
        <v>264</v>
      </c>
      <c r="G1773" s="341" t="str">
        <f t="shared" si="273"/>
        <v>4.4.50.14.00</v>
      </c>
      <c r="H1773" s="3" t="s">
        <v>131</v>
      </c>
      <c r="I1773" s="241" t="str">
        <f t="shared" si="281"/>
        <v>A</v>
      </c>
      <c r="J1773" s="307">
        <f t="shared" si="280"/>
        <v>4</v>
      </c>
      <c r="K1773" s="465" t="s">
        <v>53</v>
      </c>
      <c r="M1773" s="69" t="str">
        <f t="shared" si="274"/>
        <v>4.4.50.14.00</v>
      </c>
      <c r="N1773" s="69" t="str">
        <f t="shared" si="275"/>
        <v>44501400</v>
      </c>
      <c r="O1773" s="69" t="b">
        <f t="shared" si="276"/>
        <v>1</v>
      </c>
      <c r="P1773" s="186" t="str">
        <f t="shared" si="272"/>
        <v>44501400</v>
      </c>
      <c r="R1773" s="407" t="str">
        <f t="shared" si="277"/>
        <v>A</v>
      </c>
      <c r="S1773" s="2" t="b">
        <f t="shared" si="278"/>
        <v>1</v>
      </c>
      <c r="U1773" s="69" t="str">
        <f t="shared" si="279"/>
        <v>4.4.50.14.00 - DIÁRIAS - CIVIL</v>
      </c>
    </row>
    <row r="1774" spans="1:21" x14ac:dyDescent="0.25">
      <c r="B1774" s="380" t="s">
        <v>307</v>
      </c>
      <c r="C1774" s="318" t="s">
        <v>307</v>
      </c>
      <c r="D1774" s="318" t="s">
        <v>235</v>
      </c>
      <c r="E1774" s="318" t="s">
        <v>215</v>
      </c>
      <c r="F1774" s="318" t="s">
        <v>264</v>
      </c>
      <c r="G1774" s="341" t="str">
        <f t="shared" si="273"/>
        <v>4.4.50.30.00</v>
      </c>
      <c r="H1774" s="3" t="s">
        <v>3</v>
      </c>
      <c r="I1774" s="241" t="str">
        <f t="shared" si="281"/>
        <v>A</v>
      </c>
      <c r="J1774" s="307">
        <f t="shared" si="280"/>
        <v>4</v>
      </c>
      <c r="K1774" s="465" t="s">
        <v>53</v>
      </c>
      <c r="M1774" s="69" t="str">
        <f t="shared" si="274"/>
        <v>4.4.50.30.00</v>
      </c>
      <c r="N1774" s="69" t="str">
        <f t="shared" si="275"/>
        <v>44503000</v>
      </c>
      <c r="O1774" s="69" t="b">
        <f t="shared" si="276"/>
        <v>1</v>
      </c>
      <c r="P1774" s="186" t="str">
        <f t="shared" si="272"/>
        <v>44503000</v>
      </c>
      <c r="R1774" s="407" t="str">
        <f t="shared" si="277"/>
        <v>A</v>
      </c>
      <c r="S1774" s="2" t="b">
        <f t="shared" si="278"/>
        <v>1</v>
      </c>
      <c r="U1774" s="69" t="str">
        <f t="shared" si="279"/>
        <v>4.4.50.30.00 - MATERIAL DE CONSUMO</v>
      </c>
    </row>
    <row r="1775" spans="1:21" s="69" customFormat="1" x14ac:dyDescent="0.25">
      <c r="A1775" s="157"/>
      <c r="B1775" s="138" t="s">
        <v>307</v>
      </c>
      <c r="C1775" s="113" t="s">
        <v>307</v>
      </c>
      <c r="D1775" s="113" t="s">
        <v>235</v>
      </c>
      <c r="E1775" s="113">
        <v>32</v>
      </c>
      <c r="F1775" s="113" t="s">
        <v>264</v>
      </c>
      <c r="G1775" s="353" t="str">
        <f t="shared" si="273"/>
        <v>4.4.50.32.00</v>
      </c>
      <c r="H1775" s="126" t="s">
        <v>339</v>
      </c>
      <c r="I1775" s="242" t="str">
        <f t="shared" si="281"/>
        <v>A</v>
      </c>
      <c r="J1775" s="278">
        <f t="shared" si="280"/>
        <v>4</v>
      </c>
      <c r="K1775" s="467" t="s">
        <v>53</v>
      </c>
      <c r="M1775" s="69" t="str">
        <f t="shared" si="274"/>
        <v>4.4.50.32.00</v>
      </c>
      <c r="N1775" s="69" t="str">
        <f t="shared" si="275"/>
        <v>44503200</v>
      </c>
      <c r="O1775" s="69" t="b">
        <f t="shared" si="276"/>
        <v>1</v>
      </c>
      <c r="P1775" s="186" t="str">
        <f t="shared" si="272"/>
        <v>44503200</v>
      </c>
      <c r="R1775" s="407" t="str">
        <f t="shared" si="277"/>
        <v>A</v>
      </c>
      <c r="S1775" s="69" t="b">
        <f t="shared" si="278"/>
        <v>1</v>
      </c>
      <c r="U1775" s="69" t="str">
        <f t="shared" si="279"/>
        <v>4.4.50.32.00 - MATERIAL, BEM OU SERVIÇO PARA DISTRIBUIÇÃO GRATUITA</v>
      </c>
    </row>
    <row r="1776" spans="1:21" s="69" customFormat="1" x14ac:dyDescent="0.25">
      <c r="A1776" s="157"/>
      <c r="B1776" s="138" t="s">
        <v>307</v>
      </c>
      <c r="C1776" s="113" t="s">
        <v>307</v>
      </c>
      <c r="D1776" s="113" t="s">
        <v>235</v>
      </c>
      <c r="E1776" s="113" t="s">
        <v>268</v>
      </c>
      <c r="F1776" s="113" t="s">
        <v>264</v>
      </c>
      <c r="G1776" s="353" t="str">
        <f t="shared" si="273"/>
        <v>4.4.50.35.00</v>
      </c>
      <c r="H1776" s="126" t="s">
        <v>132</v>
      </c>
      <c r="I1776" s="242" t="str">
        <f t="shared" si="281"/>
        <v>A</v>
      </c>
      <c r="J1776" s="278">
        <f t="shared" si="280"/>
        <v>4</v>
      </c>
      <c r="K1776" s="467" t="s">
        <v>53</v>
      </c>
      <c r="M1776" s="69" t="str">
        <f t="shared" si="274"/>
        <v>4.4.50.35.00</v>
      </c>
      <c r="N1776" s="69" t="str">
        <f t="shared" si="275"/>
        <v>44503500</v>
      </c>
      <c r="O1776" s="69" t="b">
        <f t="shared" si="276"/>
        <v>1</v>
      </c>
      <c r="P1776" s="186" t="str">
        <f t="shared" ref="P1776:P1839" si="282">TRIM(SUBSTITUTE(TEXT(G1776,"00000000"),".",""))</f>
        <v>44503500</v>
      </c>
      <c r="R1776" s="407" t="str">
        <f t="shared" si="277"/>
        <v>A</v>
      </c>
      <c r="S1776" s="69" t="b">
        <f t="shared" si="278"/>
        <v>1</v>
      </c>
      <c r="U1776" s="69" t="str">
        <f t="shared" si="279"/>
        <v>4.4.50.35.00 - SERVIÇOS DE CONSULTORIA</v>
      </c>
    </row>
    <row r="1777" spans="1:21" x14ac:dyDescent="0.25">
      <c r="B1777" s="138" t="s">
        <v>307</v>
      </c>
      <c r="C1777" s="113" t="s">
        <v>307</v>
      </c>
      <c r="D1777" s="113" t="s">
        <v>235</v>
      </c>
      <c r="E1777" s="113" t="s">
        <v>250</v>
      </c>
      <c r="F1777" s="113" t="s">
        <v>264</v>
      </c>
      <c r="G1777" s="353" t="str">
        <f t="shared" si="273"/>
        <v>4.4.50.36.00</v>
      </c>
      <c r="H1777" s="126" t="s">
        <v>133</v>
      </c>
      <c r="I1777" s="242" t="str">
        <f t="shared" si="281"/>
        <v>A</v>
      </c>
      <c r="J1777" s="278">
        <f t="shared" si="280"/>
        <v>4</v>
      </c>
      <c r="K1777" s="467" t="s">
        <v>53</v>
      </c>
      <c r="M1777" s="69" t="str">
        <f t="shared" si="274"/>
        <v>4.4.50.36.00</v>
      </c>
      <c r="N1777" s="69" t="str">
        <f t="shared" si="275"/>
        <v>44503600</v>
      </c>
      <c r="O1777" s="69" t="b">
        <f t="shared" si="276"/>
        <v>1</v>
      </c>
      <c r="P1777" s="186" t="str">
        <f t="shared" si="282"/>
        <v>44503600</v>
      </c>
      <c r="R1777" s="407" t="str">
        <f t="shared" si="277"/>
        <v>A</v>
      </c>
      <c r="S1777" s="2" t="b">
        <f t="shared" si="278"/>
        <v>1</v>
      </c>
      <c r="U1777" s="69" t="str">
        <f t="shared" si="279"/>
        <v>4.4.50.36.00 - OUTROS SERVIÇOS DE TERCEIROS - PESSOA FÍSICA</v>
      </c>
    </row>
    <row r="1778" spans="1:21" x14ac:dyDescent="0.25">
      <c r="B1778" s="138" t="s">
        <v>307</v>
      </c>
      <c r="C1778" s="113" t="s">
        <v>307</v>
      </c>
      <c r="D1778" s="113" t="s">
        <v>235</v>
      </c>
      <c r="E1778" s="113" t="s">
        <v>262</v>
      </c>
      <c r="F1778" s="113" t="s">
        <v>264</v>
      </c>
      <c r="G1778" s="353" t="str">
        <f t="shared" si="273"/>
        <v>4.4.50.39.00</v>
      </c>
      <c r="H1778" s="126" t="s">
        <v>126</v>
      </c>
      <c r="I1778" s="242" t="str">
        <f t="shared" si="281"/>
        <v>A</v>
      </c>
      <c r="J1778" s="278">
        <f t="shared" si="280"/>
        <v>4</v>
      </c>
      <c r="K1778" s="467" t="s">
        <v>53</v>
      </c>
      <c r="M1778" s="69" t="str">
        <f t="shared" si="274"/>
        <v>4.4.50.39.00</v>
      </c>
      <c r="N1778" s="69" t="str">
        <f t="shared" si="275"/>
        <v>44503900</v>
      </c>
      <c r="O1778" s="69" t="b">
        <f t="shared" si="276"/>
        <v>1</v>
      </c>
      <c r="P1778" s="186" t="str">
        <f t="shared" si="282"/>
        <v>44503900</v>
      </c>
      <c r="R1778" s="407" t="str">
        <f t="shared" si="277"/>
        <v>A</v>
      </c>
      <c r="S1778" s="2" t="b">
        <f t="shared" si="278"/>
        <v>1</v>
      </c>
      <c r="U1778" s="69" t="str">
        <f t="shared" si="279"/>
        <v>4.4.50.39.00 - OUTROS SERVIÇOS DE TERCEIROS - PESSOA JURÍDICA</v>
      </c>
    </row>
    <row r="1779" spans="1:21" s="69" customFormat="1" x14ac:dyDescent="0.25">
      <c r="A1779" s="157"/>
      <c r="B1779" s="138" t="s">
        <v>307</v>
      </c>
      <c r="C1779" s="113" t="s">
        <v>307</v>
      </c>
      <c r="D1779" s="113" t="s">
        <v>235</v>
      </c>
      <c r="E1779" s="113">
        <v>40</v>
      </c>
      <c r="F1779" s="113" t="s">
        <v>264</v>
      </c>
      <c r="G1779" s="353" t="str">
        <f t="shared" si="273"/>
        <v>4.4.50.40.00</v>
      </c>
      <c r="H1779" s="126" t="s">
        <v>347</v>
      </c>
      <c r="I1779" s="242" t="str">
        <f t="shared" si="281"/>
        <v>A</v>
      </c>
      <c r="J1779" s="278">
        <f t="shared" si="280"/>
        <v>4</v>
      </c>
      <c r="K1779" s="467" t="s">
        <v>53</v>
      </c>
      <c r="M1779" s="69" t="str">
        <f t="shared" si="274"/>
        <v>4.4.50.40.00</v>
      </c>
      <c r="N1779" s="69" t="str">
        <f t="shared" si="275"/>
        <v>44504000</v>
      </c>
      <c r="O1779" s="69" t="b">
        <f t="shared" si="276"/>
        <v>1</v>
      </c>
      <c r="P1779" s="186" t="str">
        <f t="shared" si="282"/>
        <v>44504000</v>
      </c>
      <c r="R1779" s="407" t="str">
        <f t="shared" si="277"/>
        <v>A</v>
      </c>
      <c r="S1779" s="69" t="b">
        <f t="shared" si="278"/>
        <v>1</v>
      </c>
      <c r="U1779" s="69" t="str">
        <f t="shared" si="279"/>
        <v>4.4.50.40.00 - SERVIÇOS DE TECNOLOGIA DA INFORMAÇÃO E COMUNICAÇÃO - PESSOA JURÍDICA</v>
      </c>
    </row>
    <row r="1780" spans="1:21" x14ac:dyDescent="0.25">
      <c r="B1780" s="138" t="s">
        <v>307</v>
      </c>
      <c r="C1780" s="113" t="s">
        <v>307</v>
      </c>
      <c r="D1780" s="113" t="s">
        <v>235</v>
      </c>
      <c r="E1780" s="113" t="s">
        <v>241</v>
      </c>
      <c r="F1780" s="113" t="s">
        <v>264</v>
      </c>
      <c r="G1780" s="353" t="str">
        <f t="shared" si="273"/>
        <v>4.4.50.41.00</v>
      </c>
      <c r="H1780" s="126" t="s">
        <v>32</v>
      </c>
      <c r="I1780" s="242" t="str">
        <f t="shared" si="281"/>
        <v>A</v>
      </c>
      <c r="J1780" s="278">
        <f t="shared" si="280"/>
        <v>4</v>
      </c>
      <c r="K1780" s="467" t="s">
        <v>53</v>
      </c>
      <c r="M1780" s="69" t="str">
        <f t="shared" si="274"/>
        <v>4.4.50.41.00</v>
      </c>
      <c r="N1780" s="69" t="str">
        <f t="shared" si="275"/>
        <v>44504100</v>
      </c>
      <c r="O1780" s="69" t="b">
        <f t="shared" si="276"/>
        <v>1</v>
      </c>
      <c r="P1780" s="186" t="str">
        <f t="shared" si="282"/>
        <v>44504100</v>
      </c>
      <c r="R1780" s="407" t="str">
        <f t="shared" si="277"/>
        <v>A</v>
      </c>
      <c r="S1780" s="2" t="b">
        <f t="shared" si="278"/>
        <v>1</v>
      </c>
      <c r="U1780" s="69" t="str">
        <f t="shared" si="279"/>
        <v>4.4.50.41.00 - CONTRIBUIÇÕES</v>
      </c>
    </row>
    <row r="1781" spans="1:21" x14ac:dyDescent="0.25">
      <c r="B1781" s="138" t="s">
        <v>307</v>
      </c>
      <c r="C1781" s="113" t="s">
        <v>307</v>
      </c>
      <c r="D1781" s="113" t="s">
        <v>235</v>
      </c>
      <c r="E1781" s="113" t="s">
        <v>242</v>
      </c>
      <c r="F1781" s="113" t="s">
        <v>264</v>
      </c>
      <c r="G1781" s="353" t="str">
        <f t="shared" si="273"/>
        <v>4.4.50.42.00</v>
      </c>
      <c r="H1781" s="126" t="s">
        <v>33</v>
      </c>
      <c r="I1781" s="242" t="str">
        <f t="shared" si="281"/>
        <v>A</v>
      </c>
      <c r="J1781" s="278">
        <f t="shared" si="280"/>
        <v>4</v>
      </c>
      <c r="K1781" s="467" t="s">
        <v>53</v>
      </c>
      <c r="M1781" s="69" t="str">
        <f t="shared" si="274"/>
        <v>4.4.50.42.00</v>
      </c>
      <c r="N1781" s="69" t="str">
        <f t="shared" si="275"/>
        <v>44504200</v>
      </c>
      <c r="O1781" s="69" t="b">
        <f t="shared" si="276"/>
        <v>1</v>
      </c>
      <c r="P1781" s="186" t="str">
        <f t="shared" si="282"/>
        <v>44504200</v>
      </c>
      <c r="R1781" s="407" t="str">
        <f t="shared" si="277"/>
        <v>A</v>
      </c>
      <c r="S1781" s="2" t="b">
        <f t="shared" si="278"/>
        <v>1</v>
      </c>
      <c r="U1781" s="69" t="str">
        <f t="shared" si="279"/>
        <v>4.4.50.42.00 - AUXÍLIOS</v>
      </c>
    </row>
    <row r="1782" spans="1:21" x14ac:dyDescent="0.25">
      <c r="B1782" s="138" t="s">
        <v>307</v>
      </c>
      <c r="C1782" s="113" t="s">
        <v>307</v>
      </c>
      <c r="D1782" s="113" t="s">
        <v>235</v>
      </c>
      <c r="E1782" s="113" t="s">
        <v>247</v>
      </c>
      <c r="F1782" s="113" t="s">
        <v>264</v>
      </c>
      <c r="G1782" s="353" t="str">
        <f t="shared" si="273"/>
        <v>4.4.50.47.00</v>
      </c>
      <c r="H1782" s="126" t="s">
        <v>169</v>
      </c>
      <c r="I1782" s="242" t="str">
        <f t="shared" si="281"/>
        <v>A</v>
      </c>
      <c r="J1782" s="278">
        <f t="shared" si="280"/>
        <v>4</v>
      </c>
      <c r="K1782" s="467" t="s">
        <v>53</v>
      </c>
      <c r="M1782" s="69" t="str">
        <f t="shared" si="274"/>
        <v>4.4.50.47.00</v>
      </c>
      <c r="N1782" s="69" t="str">
        <f t="shared" si="275"/>
        <v>44504700</v>
      </c>
      <c r="O1782" s="69" t="b">
        <f t="shared" si="276"/>
        <v>1</v>
      </c>
      <c r="P1782" s="186" t="str">
        <f t="shared" si="282"/>
        <v>44504700</v>
      </c>
      <c r="R1782" s="407" t="str">
        <f t="shared" si="277"/>
        <v>A</v>
      </c>
      <c r="S1782" s="2" t="b">
        <f t="shared" si="278"/>
        <v>1</v>
      </c>
      <c r="U1782" s="69" t="str">
        <f t="shared" si="279"/>
        <v>4.4.50.47.00 - OBRIGAÇÕES TRIBUTÁRIAS E CONTRIBUTIVAS</v>
      </c>
    </row>
    <row r="1783" spans="1:21" x14ac:dyDescent="0.25">
      <c r="B1783" s="138" t="s">
        <v>307</v>
      </c>
      <c r="C1783" s="113" t="s">
        <v>307</v>
      </c>
      <c r="D1783" s="113" t="s">
        <v>235</v>
      </c>
      <c r="E1783" s="113" t="s">
        <v>271</v>
      </c>
      <c r="F1783" s="113" t="s">
        <v>264</v>
      </c>
      <c r="G1783" s="353" t="str">
        <f t="shared" si="273"/>
        <v>4.4.50.51.00</v>
      </c>
      <c r="H1783" s="126" t="s">
        <v>185</v>
      </c>
      <c r="I1783" s="242" t="str">
        <f t="shared" si="281"/>
        <v>A</v>
      </c>
      <c r="J1783" s="278">
        <f t="shared" si="280"/>
        <v>4</v>
      </c>
      <c r="K1783" s="467" t="s">
        <v>53</v>
      </c>
      <c r="M1783" s="69" t="str">
        <f t="shared" si="274"/>
        <v>4.4.50.51.00</v>
      </c>
      <c r="N1783" s="69" t="str">
        <f t="shared" si="275"/>
        <v>44505100</v>
      </c>
      <c r="O1783" s="69" t="b">
        <f t="shared" si="276"/>
        <v>1</v>
      </c>
      <c r="P1783" s="186" t="str">
        <f t="shared" si="282"/>
        <v>44505100</v>
      </c>
      <c r="R1783" s="407" t="str">
        <f t="shared" si="277"/>
        <v>A</v>
      </c>
      <c r="S1783" s="2" t="b">
        <f t="shared" si="278"/>
        <v>1</v>
      </c>
      <c r="U1783" s="69" t="str">
        <f t="shared" si="279"/>
        <v>4.4.50.51.00 - OBRAS E INSTALAÇÕES</v>
      </c>
    </row>
    <row r="1784" spans="1:21" x14ac:dyDescent="0.25">
      <c r="B1784" s="138" t="s">
        <v>307</v>
      </c>
      <c r="C1784" s="113" t="s">
        <v>307</v>
      </c>
      <c r="D1784" s="113" t="s">
        <v>235</v>
      </c>
      <c r="E1784" s="113" t="s">
        <v>272</v>
      </c>
      <c r="F1784" s="113" t="s">
        <v>264</v>
      </c>
      <c r="G1784" s="353" t="str">
        <f t="shared" si="273"/>
        <v>4.4.50.52.00</v>
      </c>
      <c r="H1784" s="126" t="s">
        <v>186</v>
      </c>
      <c r="I1784" s="242" t="str">
        <f t="shared" si="281"/>
        <v>A</v>
      </c>
      <c r="J1784" s="278">
        <f t="shared" si="280"/>
        <v>4</v>
      </c>
      <c r="K1784" s="467" t="s">
        <v>53</v>
      </c>
      <c r="M1784" s="69" t="str">
        <f t="shared" si="274"/>
        <v>4.4.50.52.00</v>
      </c>
      <c r="N1784" s="69" t="str">
        <f t="shared" si="275"/>
        <v>44505200</v>
      </c>
      <c r="O1784" s="69" t="b">
        <f t="shared" si="276"/>
        <v>1</v>
      </c>
      <c r="P1784" s="186" t="str">
        <f t="shared" si="282"/>
        <v>44505200</v>
      </c>
      <c r="R1784" s="407" t="str">
        <f t="shared" si="277"/>
        <v>A</v>
      </c>
      <c r="S1784" s="2" t="b">
        <f t="shared" si="278"/>
        <v>1</v>
      </c>
      <c r="U1784" s="69" t="str">
        <f t="shared" si="279"/>
        <v>4.4.50.52.00 - EQUIPAMENTOS E MATERIAL PERMANENTE</v>
      </c>
    </row>
    <row r="1785" spans="1:21" s="69" customFormat="1" x14ac:dyDescent="0.25">
      <c r="A1785" s="157"/>
      <c r="B1785" s="138" t="s">
        <v>307</v>
      </c>
      <c r="C1785" s="113" t="s">
        <v>307</v>
      </c>
      <c r="D1785" s="113" t="s">
        <v>235</v>
      </c>
      <c r="E1785" s="113">
        <v>92</v>
      </c>
      <c r="F1785" s="113" t="s">
        <v>264</v>
      </c>
      <c r="G1785" s="353" t="str">
        <f t="shared" si="273"/>
        <v>4.4.50.92.00</v>
      </c>
      <c r="H1785" s="126" t="s">
        <v>88</v>
      </c>
      <c r="I1785" s="242" t="str">
        <f t="shared" si="281"/>
        <v>A</v>
      </c>
      <c r="J1785" s="278">
        <f t="shared" si="280"/>
        <v>4</v>
      </c>
      <c r="K1785" s="467" t="s">
        <v>53</v>
      </c>
      <c r="M1785" s="69" t="str">
        <f t="shared" si="274"/>
        <v>4.4.50.92.00</v>
      </c>
      <c r="N1785" s="69" t="str">
        <f t="shared" si="275"/>
        <v>44509200</v>
      </c>
      <c r="O1785" s="69" t="b">
        <f t="shared" si="276"/>
        <v>1</v>
      </c>
      <c r="P1785" s="186" t="str">
        <f t="shared" si="282"/>
        <v>44509200</v>
      </c>
      <c r="R1785" s="407" t="str">
        <f t="shared" si="277"/>
        <v>A</v>
      </c>
      <c r="S1785" s="69" t="b">
        <f t="shared" si="278"/>
        <v>1</v>
      </c>
      <c r="U1785" s="69" t="str">
        <f t="shared" si="279"/>
        <v>4.4.50.92.00 - DESPESAS DE EXERCÍCIOS ANTERIORES</v>
      </c>
    </row>
    <row r="1786" spans="1:21" s="6" customFormat="1" x14ac:dyDescent="0.25">
      <c r="A1786" s="158"/>
      <c r="B1786" s="149" t="s">
        <v>307</v>
      </c>
      <c r="C1786" s="150" t="s">
        <v>307</v>
      </c>
      <c r="D1786" s="150" t="s">
        <v>269</v>
      </c>
      <c r="E1786" s="150" t="s">
        <v>264</v>
      </c>
      <c r="F1786" s="150" t="s">
        <v>264</v>
      </c>
      <c r="G1786" s="340" t="str">
        <f t="shared" si="273"/>
        <v>4.4.60.00.00</v>
      </c>
      <c r="H1786" s="7" t="s">
        <v>36</v>
      </c>
      <c r="I1786" s="240" t="str">
        <f t="shared" si="281"/>
        <v>S</v>
      </c>
      <c r="J1786" s="306">
        <f t="shared" si="280"/>
        <v>3</v>
      </c>
      <c r="K1786" s="137" t="s">
        <v>57</v>
      </c>
      <c r="M1786" s="69" t="str">
        <f t="shared" si="274"/>
        <v>4.4.60.00.00</v>
      </c>
      <c r="N1786" s="69" t="str">
        <f t="shared" si="275"/>
        <v>44600000</v>
      </c>
      <c r="O1786" s="69" t="b">
        <f t="shared" si="276"/>
        <v>1</v>
      </c>
      <c r="P1786" s="186" t="str">
        <f t="shared" si="282"/>
        <v>44600000</v>
      </c>
      <c r="R1786" s="409" t="str">
        <f t="shared" si="277"/>
        <v>S</v>
      </c>
      <c r="S1786" s="6" t="b">
        <f t="shared" si="278"/>
        <v>1</v>
      </c>
      <c r="U1786" s="69" t="str">
        <f t="shared" si="279"/>
        <v>4.4.60.00.00 - TRANSFERÊNCIAS A INSTITUIÇÕES PRIVADAS COM FINS LUCRATIVOS</v>
      </c>
    </row>
    <row r="1787" spans="1:21" s="62" customFormat="1" x14ac:dyDescent="0.25">
      <c r="A1787" s="158"/>
      <c r="B1787" s="138" t="s">
        <v>307</v>
      </c>
      <c r="C1787" s="113" t="s">
        <v>307</v>
      </c>
      <c r="D1787" s="113" t="s">
        <v>269</v>
      </c>
      <c r="E1787" s="113">
        <v>45</v>
      </c>
      <c r="F1787" s="113" t="s">
        <v>264</v>
      </c>
      <c r="G1787" s="353" t="str">
        <f t="shared" si="273"/>
        <v>4.4.60.45.00</v>
      </c>
      <c r="H1787" s="126" t="s">
        <v>480</v>
      </c>
      <c r="I1787" s="242" t="str">
        <f t="shared" si="281"/>
        <v>A</v>
      </c>
      <c r="J1787" s="278">
        <f t="shared" si="280"/>
        <v>4</v>
      </c>
      <c r="K1787" s="467" t="s">
        <v>53</v>
      </c>
      <c r="M1787" s="69" t="str">
        <f t="shared" si="274"/>
        <v>4.4.60.45.00</v>
      </c>
      <c r="N1787" s="69" t="str">
        <f t="shared" si="275"/>
        <v>44604500</v>
      </c>
      <c r="O1787" s="69" t="b">
        <f t="shared" si="276"/>
        <v>1</v>
      </c>
      <c r="P1787" s="186" t="str">
        <f t="shared" si="282"/>
        <v>44604500</v>
      </c>
      <c r="R1787" s="409" t="str">
        <f t="shared" si="277"/>
        <v>A</v>
      </c>
      <c r="S1787" s="62" t="b">
        <f t="shared" si="278"/>
        <v>1</v>
      </c>
      <c r="U1787" s="69" t="str">
        <f t="shared" si="279"/>
        <v>4.4.60.45.00 - SUBVENÇÕES ECONÔMICAS</v>
      </c>
    </row>
    <row r="1788" spans="1:21" s="6" customFormat="1" x14ac:dyDescent="0.25">
      <c r="A1788" s="158"/>
      <c r="B1788" s="149" t="s">
        <v>307</v>
      </c>
      <c r="C1788" s="150" t="s">
        <v>307</v>
      </c>
      <c r="D1788" s="150" t="s">
        <v>284</v>
      </c>
      <c r="E1788" s="150" t="s">
        <v>264</v>
      </c>
      <c r="F1788" s="150" t="s">
        <v>264</v>
      </c>
      <c r="G1788" s="340" t="str">
        <f t="shared" si="273"/>
        <v>4.4.67.00.00</v>
      </c>
      <c r="H1788" s="7" t="s">
        <v>669</v>
      </c>
      <c r="I1788" s="240" t="str">
        <f t="shared" si="281"/>
        <v>S</v>
      </c>
      <c r="J1788" s="306">
        <f t="shared" si="280"/>
        <v>3</v>
      </c>
      <c r="K1788" s="137" t="s">
        <v>57</v>
      </c>
      <c r="M1788" s="69" t="str">
        <f t="shared" si="274"/>
        <v>4.4.67.00.00</v>
      </c>
      <c r="N1788" s="69" t="str">
        <f t="shared" si="275"/>
        <v>44670000</v>
      </c>
      <c r="O1788" s="69" t="b">
        <f t="shared" si="276"/>
        <v>1</v>
      </c>
      <c r="P1788" s="186" t="str">
        <f t="shared" si="282"/>
        <v>44670000</v>
      </c>
      <c r="R1788" s="409" t="str">
        <f t="shared" si="277"/>
        <v>S</v>
      </c>
      <c r="S1788" s="6" t="b">
        <f t="shared" si="278"/>
        <v>1</v>
      </c>
      <c r="U1788" s="69" t="str">
        <f t="shared" si="279"/>
        <v>4.4.67.00.00 - EXECUÇÃO DE CONTRATO DE PARCERIA PÚBLICO - PRIVADA</v>
      </c>
    </row>
    <row r="1789" spans="1:21" ht="30" x14ac:dyDescent="0.25">
      <c r="B1789" s="380" t="s">
        <v>307</v>
      </c>
      <c r="C1789" s="318" t="s">
        <v>307</v>
      </c>
      <c r="D1789" s="318" t="s">
        <v>284</v>
      </c>
      <c r="E1789" s="318" t="s">
        <v>536</v>
      </c>
      <c r="F1789" s="318" t="s">
        <v>264</v>
      </c>
      <c r="G1789" s="341" t="str">
        <f t="shared" si="273"/>
        <v>4.4.67.82.00</v>
      </c>
      <c r="H1789" s="3" t="s">
        <v>127</v>
      </c>
      <c r="I1789" s="241" t="str">
        <f t="shared" si="281"/>
        <v>A</v>
      </c>
      <c r="J1789" s="307">
        <f t="shared" si="280"/>
        <v>4</v>
      </c>
      <c r="K1789" s="465" t="s">
        <v>53</v>
      </c>
      <c r="M1789" s="69" t="str">
        <f t="shared" si="274"/>
        <v>4.4.67.82.00</v>
      </c>
      <c r="N1789" s="69" t="str">
        <f t="shared" si="275"/>
        <v>44678200</v>
      </c>
      <c r="O1789" s="69" t="b">
        <f t="shared" si="276"/>
        <v>1</v>
      </c>
      <c r="P1789" s="186" t="str">
        <f t="shared" si="282"/>
        <v>44678200</v>
      </c>
      <c r="R1789" s="407" t="str">
        <f t="shared" si="277"/>
        <v>A</v>
      </c>
      <c r="S1789" s="2" t="b">
        <f t="shared" si="278"/>
        <v>1</v>
      </c>
      <c r="U1789" s="69" t="str">
        <f t="shared" si="279"/>
        <v>4.4.67.82.00 - APORTE DE RECURSOS PELO PARCEIRO PÚBLICO EM FAVOR DO PARCEIRO PRIVADO DECORRENTE DE CONTRATO DE PARCERIA PÚBLICO-PRIVADA - PPP</v>
      </c>
    </row>
    <row r="1790" spans="1:21" ht="30" x14ac:dyDescent="0.25">
      <c r="B1790" s="380" t="s">
        <v>307</v>
      </c>
      <c r="C1790" s="318" t="s">
        <v>307</v>
      </c>
      <c r="D1790" s="318" t="s">
        <v>284</v>
      </c>
      <c r="E1790" s="318" t="s">
        <v>298</v>
      </c>
      <c r="F1790" s="318" t="s">
        <v>264</v>
      </c>
      <c r="G1790" s="341" t="str">
        <f t="shared" si="273"/>
        <v>4.4.67.83.00</v>
      </c>
      <c r="H1790" s="3" t="s">
        <v>128</v>
      </c>
      <c r="I1790" s="241" t="str">
        <f t="shared" si="281"/>
        <v>A</v>
      </c>
      <c r="J1790" s="307">
        <f t="shared" si="280"/>
        <v>4</v>
      </c>
      <c r="K1790" s="465" t="s">
        <v>53</v>
      </c>
      <c r="M1790" s="69" t="str">
        <f t="shared" si="274"/>
        <v>4.4.67.83.00</v>
      </c>
      <c r="N1790" s="69" t="str">
        <f t="shared" si="275"/>
        <v>44678300</v>
      </c>
      <c r="O1790" s="69" t="b">
        <f t="shared" si="276"/>
        <v>1</v>
      </c>
      <c r="P1790" s="186" t="str">
        <f t="shared" si="282"/>
        <v>44678300</v>
      </c>
      <c r="R1790" s="407" t="str">
        <f t="shared" si="277"/>
        <v>A</v>
      </c>
      <c r="S1790" s="2" t="b">
        <f t="shared" si="278"/>
        <v>1</v>
      </c>
      <c r="U1790" s="69" t="str">
        <f t="shared" si="279"/>
        <v>4.4.67.83.00 - DESPESAS DECORRENTES DE CONTRATO DE PPP, EXCETO SUBVENÇÕES ECONÔMICAS, APORTE E FUNDO GARANTIDOR</v>
      </c>
    </row>
    <row r="1791" spans="1:21" s="6" customFormat="1" x14ac:dyDescent="0.25">
      <c r="A1791" s="158"/>
      <c r="B1791" s="149" t="s">
        <v>307</v>
      </c>
      <c r="C1791" s="150" t="s">
        <v>307</v>
      </c>
      <c r="D1791" s="150" t="s">
        <v>287</v>
      </c>
      <c r="E1791" s="150" t="s">
        <v>264</v>
      </c>
      <c r="F1791" s="150" t="s">
        <v>264</v>
      </c>
      <c r="G1791" s="340" t="str">
        <f t="shared" si="273"/>
        <v>4.4.70.00.00</v>
      </c>
      <c r="H1791" s="7" t="s">
        <v>670</v>
      </c>
      <c r="I1791" s="240" t="str">
        <f t="shared" si="281"/>
        <v>S</v>
      </c>
      <c r="J1791" s="306">
        <f t="shared" si="280"/>
        <v>3</v>
      </c>
      <c r="K1791" s="137" t="s">
        <v>57</v>
      </c>
      <c r="M1791" s="69" t="str">
        <f t="shared" si="274"/>
        <v>4.4.70.00.00</v>
      </c>
      <c r="N1791" s="69" t="str">
        <f t="shared" si="275"/>
        <v>44700000</v>
      </c>
      <c r="O1791" s="69" t="b">
        <f t="shared" si="276"/>
        <v>1</v>
      </c>
      <c r="P1791" s="186" t="str">
        <f t="shared" si="282"/>
        <v>44700000</v>
      </c>
      <c r="R1791" s="409" t="str">
        <f t="shared" si="277"/>
        <v>S</v>
      </c>
      <c r="S1791" s="6" t="b">
        <f t="shared" si="278"/>
        <v>1</v>
      </c>
      <c r="U1791" s="69" t="str">
        <f t="shared" si="279"/>
        <v>4.4.70.00.00 - TRANSFERÊNCIAS A INSTITUIÇÕES MULTIGOVERNAMENTAIS</v>
      </c>
    </row>
    <row r="1792" spans="1:21" x14ac:dyDescent="0.25">
      <c r="B1792" s="380" t="s">
        <v>307</v>
      </c>
      <c r="C1792" s="318" t="s">
        <v>307</v>
      </c>
      <c r="D1792" s="318" t="s">
        <v>287</v>
      </c>
      <c r="E1792" s="318" t="s">
        <v>241</v>
      </c>
      <c r="F1792" s="318" t="s">
        <v>264</v>
      </c>
      <c r="G1792" s="341" t="str">
        <f t="shared" si="273"/>
        <v>4.4.70.41.00</v>
      </c>
      <c r="H1792" s="3" t="s">
        <v>32</v>
      </c>
      <c r="I1792" s="241" t="str">
        <f t="shared" si="281"/>
        <v>A</v>
      </c>
      <c r="J1792" s="307">
        <f t="shared" si="280"/>
        <v>4</v>
      </c>
      <c r="K1792" s="465" t="s">
        <v>53</v>
      </c>
      <c r="M1792" s="69" t="str">
        <f t="shared" si="274"/>
        <v>4.4.70.41.00</v>
      </c>
      <c r="N1792" s="69" t="str">
        <f t="shared" si="275"/>
        <v>44704100</v>
      </c>
      <c r="O1792" s="69" t="b">
        <f t="shared" si="276"/>
        <v>1</v>
      </c>
      <c r="P1792" s="186" t="str">
        <f t="shared" si="282"/>
        <v>44704100</v>
      </c>
      <c r="R1792" s="407" t="str">
        <f t="shared" si="277"/>
        <v>A</v>
      </c>
      <c r="S1792" s="2" t="b">
        <f t="shared" si="278"/>
        <v>1</v>
      </c>
      <c r="U1792" s="69" t="str">
        <f t="shared" si="279"/>
        <v>4.4.70.41.00 - CONTRIBUIÇÕES</v>
      </c>
    </row>
    <row r="1793" spans="1:21" x14ac:dyDescent="0.25">
      <c r="B1793" s="380" t="s">
        <v>307</v>
      </c>
      <c r="C1793" s="318" t="s">
        <v>307</v>
      </c>
      <c r="D1793" s="318" t="s">
        <v>287</v>
      </c>
      <c r="E1793" s="318" t="s">
        <v>242</v>
      </c>
      <c r="F1793" s="318" t="s">
        <v>264</v>
      </c>
      <c r="G1793" s="341" t="str">
        <f t="shared" si="273"/>
        <v>4.4.70.42.00</v>
      </c>
      <c r="H1793" s="3" t="s">
        <v>33</v>
      </c>
      <c r="I1793" s="241" t="str">
        <f t="shared" si="281"/>
        <v>A</v>
      </c>
      <c r="J1793" s="307">
        <f t="shared" si="280"/>
        <v>4</v>
      </c>
      <c r="K1793" s="465" t="s">
        <v>53</v>
      </c>
      <c r="M1793" s="69" t="str">
        <f t="shared" si="274"/>
        <v>4.4.70.42.00</v>
      </c>
      <c r="N1793" s="69" t="str">
        <f t="shared" si="275"/>
        <v>44704200</v>
      </c>
      <c r="O1793" s="69" t="b">
        <f t="shared" si="276"/>
        <v>1</v>
      </c>
      <c r="P1793" s="186" t="str">
        <f t="shared" si="282"/>
        <v>44704200</v>
      </c>
      <c r="R1793" s="407" t="str">
        <f t="shared" si="277"/>
        <v>A</v>
      </c>
      <c r="S1793" s="2" t="b">
        <f t="shared" si="278"/>
        <v>1</v>
      </c>
      <c r="U1793" s="69" t="str">
        <f t="shared" si="279"/>
        <v>4.4.70.42.00 - AUXÍLIOS</v>
      </c>
    </row>
    <row r="1794" spans="1:21" s="69" customFormat="1" x14ac:dyDescent="0.25">
      <c r="A1794" s="157"/>
      <c r="B1794" s="138" t="s">
        <v>307</v>
      </c>
      <c r="C1794" s="113" t="s">
        <v>307</v>
      </c>
      <c r="D1794" s="113" t="s">
        <v>287</v>
      </c>
      <c r="E1794" s="113" t="s">
        <v>263</v>
      </c>
      <c r="F1794" s="113" t="s">
        <v>264</v>
      </c>
      <c r="G1794" s="353" t="str">
        <f t="shared" si="273"/>
        <v>4.4.70.92.00</v>
      </c>
      <c r="H1794" s="126" t="s">
        <v>88</v>
      </c>
      <c r="I1794" s="242" t="str">
        <f t="shared" si="281"/>
        <v>A</v>
      </c>
      <c r="J1794" s="278">
        <f t="shared" si="280"/>
        <v>4</v>
      </c>
      <c r="K1794" s="467" t="s">
        <v>53</v>
      </c>
      <c r="M1794" s="69" t="str">
        <f t="shared" si="274"/>
        <v>4.4.70.92.00</v>
      </c>
      <c r="N1794" s="69" t="str">
        <f t="shared" si="275"/>
        <v>44709200</v>
      </c>
      <c r="O1794" s="69" t="b">
        <f t="shared" si="276"/>
        <v>1</v>
      </c>
      <c r="P1794" s="186" t="str">
        <f t="shared" si="282"/>
        <v>44709200</v>
      </c>
      <c r="R1794" s="407" t="str">
        <f t="shared" si="277"/>
        <v>A</v>
      </c>
      <c r="S1794" s="69" t="b">
        <f t="shared" si="278"/>
        <v>1</v>
      </c>
      <c r="U1794" s="69" t="str">
        <f t="shared" si="279"/>
        <v>4.4.70.92.00 - DESPESAS DE EXERCÍCIOS ANTERIORES</v>
      </c>
    </row>
    <row r="1795" spans="1:21" s="6" customFormat="1" x14ac:dyDescent="0.25">
      <c r="A1795" s="158"/>
      <c r="B1795" s="149" t="s">
        <v>307</v>
      </c>
      <c r="C1795" s="150" t="s">
        <v>307</v>
      </c>
      <c r="D1795" s="150" t="s">
        <v>288</v>
      </c>
      <c r="E1795" s="150" t="s">
        <v>264</v>
      </c>
      <c r="F1795" s="150" t="s">
        <v>264</v>
      </c>
      <c r="G1795" s="340" t="str">
        <f t="shared" si="273"/>
        <v>4.4.71.00.00</v>
      </c>
      <c r="H1795" s="7" t="s">
        <v>550</v>
      </c>
      <c r="I1795" s="240" t="str">
        <f t="shared" si="281"/>
        <v>S</v>
      </c>
      <c r="J1795" s="306">
        <f t="shared" si="280"/>
        <v>3</v>
      </c>
      <c r="K1795" s="137" t="s">
        <v>57</v>
      </c>
      <c r="M1795" s="69" t="str">
        <f t="shared" si="274"/>
        <v>4.4.71.00.00</v>
      </c>
      <c r="N1795" s="69" t="str">
        <f t="shared" si="275"/>
        <v>44710000</v>
      </c>
      <c r="O1795" s="69" t="b">
        <f t="shared" si="276"/>
        <v>1</v>
      </c>
      <c r="P1795" s="186" t="str">
        <f t="shared" si="282"/>
        <v>44710000</v>
      </c>
      <c r="Q1795" s="6" t="s">
        <v>532</v>
      </c>
      <c r="R1795" s="409" t="str">
        <f t="shared" si="277"/>
        <v>S</v>
      </c>
      <c r="S1795" s="6" t="b">
        <f t="shared" si="278"/>
        <v>1</v>
      </c>
      <c r="U1795" s="69" t="str">
        <f t="shared" si="279"/>
        <v>4.4.71.00.00 - TRANSFERÊNCIAS A CONSÓRCIOS PÚBLICOS MEDIANTE CONTRATO DE RATEIO</v>
      </c>
    </row>
    <row r="1796" spans="1:21" s="62" customFormat="1" x14ac:dyDescent="0.25">
      <c r="A1796" s="158"/>
      <c r="B1796" s="391" t="s">
        <v>307</v>
      </c>
      <c r="C1796" s="327" t="s">
        <v>307</v>
      </c>
      <c r="D1796" s="327" t="s">
        <v>288</v>
      </c>
      <c r="E1796" s="327" t="s">
        <v>287</v>
      </c>
      <c r="F1796" s="327" t="s">
        <v>264</v>
      </c>
      <c r="G1796" s="356" t="str">
        <f t="shared" si="273"/>
        <v>4.4.71.70.00</v>
      </c>
      <c r="H1796" s="127" t="s">
        <v>481</v>
      </c>
      <c r="I1796" s="229" t="str">
        <f t="shared" si="281"/>
        <v>A</v>
      </c>
      <c r="J1796" s="282">
        <f t="shared" si="280"/>
        <v>4</v>
      </c>
      <c r="K1796" s="467" t="s">
        <v>53</v>
      </c>
      <c r="M1796" s="69" t="str">
        <f t="shared" si="274"/>
        <v>4.4.71.70.00</v>
      </c>
      <c r="N1796" s="69" t="str">
        <f t="shared" si="275"/>
        <v>44717000</v>
      </c>
      <c r="O1796" s="69" t="b">
        <f t="shared" si="276"/>
        <v>1</v>
      </c>
      <c r="P1796" s="186" t="str">
        <f t="shared" si="282"/>
        <v>44717000</v>
      </c>
      <c r="R1796" s="409" t="str">
        <f t="shared" si="277"/>
        <v>A</v>
      </c>
      <c r="S1796" s="62" t="b">
        <f t="shared" si="278"/>
        <v>1</v>
      </c>
      <c r="U1796" s="69" t="str">
        <f t="shared" si="279"/>
        <v>4.4.71.70.00 - RATEIO PELA PARTICIPAÇÃO EM CONSORCIO PUBLICO</v>
      </c>
    </row>
    <row r="1797" spans="1:21" s="62" customFormat="1" x14ac:dyDescent="0.25">
      <c r="A1797" s="158"/>
      <c r="B1797" s="138" t="s">
        <v>307</v>
      </c>
      <c r="C1797" s="113" t="s">
        <v>307</v>
      </c>
      <c r="D1797" s="113" t="s">
        <v>288</v>
      </c>
      <c r="E1797" s="113" t="s">
        <v>263</v>
      </c>
      <c r="F1797" s="113" t="s">
        <v>264</v>
      </c>
      <c r="G1797" s="356" t="str">
        <f t="shared" si="273"/>
        <v>4.4.71.92.00</v>
      </c>
      <c r="H1797" s="127" t="s">
        <v>88</v>
      </c>
      <c r="I1797" s="229" t="str">
        <f t="shared" si="281"/>
        <v>A</v>
      </c>
      <c r="J1797" s="282">
        <f t="shared" si="280"/>
        <v>4</v>
      </c>
      <c r="K1797" s="467" t="s">
        <v>53</v>
      </c>
      <c r="M1797" s="69" t="str">
        <f t="shared" si="274"/>
        <v>4.4.71.92.00</v>
      </c>
      <c r="N1797" s="69" t="str">
        <f t="shared" si="275"/>
        <v>44719200</v>
      </c>
      <c r="O1797" s="69" t="b">
        <f t="shared" si="276"/>
        <v>1</v>
      </c>
      <c r="P1797" s="186" t="str">
        <f t="shared" si="282"/>
        <v>44719200</v>
      </c>
      <c r="R1797" s="409" t="str">
        <f t="shared" si="277"/>
        <v>A</v>
      </c>
      <c r="S1797" s="62" t="b">
        <f t="shared" si="278"/>
        <v>1</v>
      </c>
      <c r="U1797" s="69" t="str">
        <f t="shared" si="279"/>
        <v>4.4.71.92.00 - DESPESAS DE EXERCÍCIOS ANTERIORES</v>
      </c>
    </row>
    <row r="1798" spans="1:21" s="6" customFormat="1" x14ac:dyDescent="0.25">
      <c r="A1798" s="158"/>
      <c r="B1798" s="149" t="s">
        <v>307</v>
      </c>
      <c r="C1798" s="150" t="s">
        <v>307</v>
      </c>
      <c r="D1798" s="150" t="s">
        <v>289</v>
      </c>
      <c r="E1798" s="150" t="s">
        <v>264</v>
      </c>
      <c r="F1798" s="150" t="s">
        <v>264</v>
      </c>
      <c r="G1798" s="340" t="str">
        <f t="shared" si="273"/>
        <v>4.4.72.00.00</v>
      </c>
      <c r="H1798" s="7" t="s">
        <v>671</v>
      </c>
      <c r="I1798" s="243" t="str">
        <f t="shared" si="281"/>
        <v>S</v>
      </c>
      <c r="J1798" s="308">
        <f t="shared" si="280"/>
        <v>3</v>
      </c>
      <c r="K1798" s="466" t="s">
        <v>57</v>
      </c>
      <c r="M1798" s="69" t="str">
        <f t="shared" si="274"/>
        <v>4.4.72.00.00</v>
      </c>
      <c r="N1798" s="69" t="str">
        <f t="shared" si="275"/>
        <v>44720000</v>
      </c>
      <c r="O1798" s="69" t="b">
        <f t="shared" si="276"/>
        <v>1</v>
      </c>
      <c r="P1798" s="186" t="str">
        <f t="shared" si="282"/>
        <v>44720000</v>
      </c>
      <c r="R1798" s="409" t="str">
        <f t="shared" si="277"/>
        <v>S</v>
      </c>
      <c r="S1798" s="6" t="b">
        <f t="shared" si="278"/>
        <v>1</v>
      </c>
      <c r="U1798" s="69" t="str">
        <f t="shared" si="279"/>
        <v>4.4.72.00.00 - EXECUÇÃO ORÇAMENTÁRIA DELEGADA A CONSÓRCIOS PÚBLICOS</v>
      </c>
    </row>
    <row r="1799" spans="1:21" s="62" customFormat="1" x14ac:dyDescent="0.25">
      <c r="A1799" s="158"/>
      <c r="B1799" s="134">
        <v>4</v>
      </c>
      <c r="C1799" s="110" t="s">
        <v>307</v>
      </c>
      <c r="D1799" s="110" t="s">
        <v>289</v>
      </c>
      <c r="E1799" s="110" t="s">
        <v>254</v>
      </c>
      <c r="F1799" s="110" t="s">
        <v>264</v>
      </c>
      <c r="G1799" s="343" t="str">
        <f t="shared" si="273"/>
        <v>4.4.72.14.00</v>
      </c>
      <c r="H1799" s="111" t="s">
        <v>672</v>
      </c>
      <c r="I1799" s="198" t="str">
        <f t="shared" si="281"/>
        <v>A</v>
      </c>
      <c r="J1799" s="265">
        <f t="shared" si="280"/>
        <v>4</v>
      </c>
      <c r="K1799" s="467" t="s">
        <v>53</v>
      </c>
      <c r="M1799" s="69" t="str">
        <f t="shared" si="274"/>
        <v>4.4.72.14.00</v>
      </c>
      <c r="N1799" s="69" t="str">
        <f t="shared" si="275"/>
        <v>44721400</v>
      </c>
      <c r="O1799" s="69" t="b">
        <f t="shared" si="276"/>
        <v>1</v>
      </c>
      <c r="P1799" s="186" t="str">
        <f t="shared" si="282"/>
        <v>44721400</v>
      </c>
      <c r="R1799" s="409" t="str">
        <f t="shared" si="277"/>
        <v>A</v>
      </c>
      <c r="S1799" s="62" t="b">
        <f t="shared" si="278"/>
        <v>1</v>
      </c>
      <c r="U1799" s="69" t="str">
        <f t="shared" si="279"/>
        <v>4.4.72.14.00 - DIÁRIAS – CIVIL</v>
      </c>
    </row>
    <row r="1800" spans="1:21" s="62" customFormat="1" x14ac:dyDescent="0.25">
      <c r="A1800" s="158"/>
      <c r="B1800" s="134">
        <v>4</v>
      </c>
      <c r="C1800" s="110" t="s">
        <v>307</v>
      </c>
      <c r="D1800" s="110" t="s">
        <v>289</v>
      </c>
      <c r="E1800" s="110" t="s">
        <v>215</v>
      </c>
      <c r="F1800" s="110" t="s">
        <v>264</v>
      </c>
      <c r="G1800" s="343" t="str">
        <f t="shared" si="273"/>
        <v>4.4.72.30.00</v>
      </c>
      <c r="H1800" s="111" t="s">
        <v>3</v>
      </c>
      <c r="I1800" s="198" t="str">
        <f t="shared" si="281"/>
        <v>A</v>
      </c>
      <c r="J1800" s="265">
        <f t="shared" si="280"/>
        <v>4</v>
      </c>
      <c r="K1800" s="467" t="s">
        <v>53</v>
      </c>
      <c r="M1800" s="69" t="str">
        <f t="shared" si="274"/>
        <v>4.4.72.30.00</v>
      </c>
      <c r="N1800" s="69" t="str">
        <f t="shared" si="275"/>
        <v>44723000</v>
      </c>
      <c r="O1800" s="69" t="b">
        <f t="shared" si="276"/>
        <v>1</v>
      </c>
      <c r="P1800" s="186" t="str">
        <f t="shared" si="282"/>
        <v>44723000</v>
      </c>
      <c r="R1800" s="409" t="str">
        <f t="shared" si="277"/>
        <v>A</v>
      </c>
      <c r="S1800" s="62" t="b">
        <f t="shared" si="278"/>
        <v>1</v>
      </c>
      <c r="U1800" s="69" t="str">
        <f t="shared" si="279"/>
        <v>4.4.72.30.00 - MATERIAL DE CONSUMO</v>
      </c>
    </row>
    <row r="1801" spans="1:21" s="62" customFormat="1" x14ac:dyDescent="0.25">
      <c r="A1801" s="158"/>
      <c r="B1801" s="134">
        <v>4</v>
      </c>
      <c r="C1801" s="110" t="s">
        <v>307</v>
      </c>
      <c r="D1801" s="110" t="s">
        <v>289</v>
      </c>
      <c r="E1801" s="110" t="s">
        <v>233</v>
      </c>
      <c r="F1801" s="110" t="s">
        <v>264</v>
      </c>
      <c r="G1801" s="343" t="str">
        <f t="shared" si="273"/>
        <v>4.4.72.32.00</v>
      </c>
      <c r="H1801" s="111" t="s">
        <v>339</v>
      </c>
      <c r="I1801" s="198" t="str">
        <f t="shared" si="281"/>
        <v>A</v>
      </c>
      <c r="J1801" s="265">
        <f t="shared" si="280"/>
        <v>4</v>
      </c>
      <c r="K1801" s="467" t="s">
        <v>53</v>
      </c>
      <c r="M1801" s="69" t="str">
        <f t="shared" si="274"/>
        <v>4.4.72.32.00</v>
      </c>
      <c r="N1801" s="69" t="str">
        <f t="shared" si="275"/>
        <v>44723200</v>
      </c>
      <c r="O1801" s="69" t="b">
        <f t="shared" si="276"/>
        <v>1</v>
      </c>
      <c r="P1801" s="186" t="str">
        <f t="shared" si="282"/>
        <v>44723200</v>
      </c>
      <c r="R1801" s="409" t="str">
        <f t="shared" si="277"/>
        <v>A</v>
      </c>
      <c r="S1801" s="62" t="b">
        <f t="shared" si="278"/>
        <v>1</v>
      </c>
      <c r="U1801" s="69" t="str">
        <f t="shared" si="279"/>
        <v>4.4.72.32.00 - MATERIAL, BEM OU SERVIÇO PARA DISTRIBUIÇÃO GRATUITA</v>
      </c>
    </row>
    <row r="1802" spans="1:21" s="62" customFormat="1" x14ac:dyDescent="0.25">
      <c r="A1802" s="158"/>
      <c r="B1802" s="134">
        <v>4</v>
      </c>
      <c r="C1802" s="110" t="s">
        <v>307</v>
      </c>
      <c r="D1802" s="110" t="s">
        <v>289</v>
      </c>
      <c r="E1802" s="110" t="s">
        <v>239</v>
      </c>
      <c r="F1802" s="110" t="s">
        <v>264</v>
      </c>
      <c r="G1802" s="343" t="str">
        <f t="shared" si="273"/>
        <v>4.4.72.33.00</v>
      </c>
      <c r="H1802" s="111" t="s">
        <v>31</v>
      </c>
      <c r="I1802" s="198" t="str">
        <f t="shared" si="281"/>
        <v>A</v>
      </c>
      <c r="J1802" s="265">
        <f t="shared" si="280"/>
        <v>4</v>
      </c>
      <c r="K1802" s="467" t="s">
        <v>53</v>
      </c>
      <c r="M1802" s="69" t="str">
        <f t="shared" si="274"/>
        <v>4.4.72.33.00</v>
      </c>
      <c r="N1802" s="69" t="str">
        <f t="shared" si="275"/>
        <v>44723300</v>
      </c>
      <c r="O1802" s="69" t="b">
        <f t="shared" si="276"/>
        <v>1</v>
      </c>
      <c r="P1802" s="186" t="str">
        <f t="shared" si="282"/>
        <v>44723300</v>
      </c>
      <c r="R1802" s="409" t="str">
        <f t="shared" si="277"/>
        <v>A</v>
      </c>
      <c r="S1802" s="62" t="b">
        <f t="shared" si="278"/>
        <v>1</v>
      </c>
      <c r="U1802" s="69" t="str">
        <f t="shared" si="279"/>
        <v>4.4.72.33.00 - PASSAGENS E DESPESAS COM LOCOMOÇÃO</v>
      </c>
    </row>
    <row r="1803" spans="1:21" s="62" customFormat="1" x14ac:dyDescent="0.25">
      <c r="A1803" s="158"/>
      <c r="B1803" s="134">
        <v>4</v>
      </c>
      <c r="C1803" s="110" t="s">
        <v>307</v>
      </c>
      <c r="D1803" s="110" t="s">
        <v>289</v>
      </c>
      <c r="E1803" s="110" t="s">
        <v>268</v>
      </c>
      <c r="F1803" s="110" t="s">
        <v>264</v>
      </c>
      <c r="G1803" s="343" t="str">
        <f t="shared" ref="G1803:G1866" si="283">B1803&amp;"."&amp;C1803&amp;"."&amp;D1803&amp;"."&amp;E1803&amp;"."&amp;F1803</f>
        <v>4.4.72.35.00</v>
      </c>
      <c r="H1803" s="111" t="s">
        <v>132</v>
      </c>
      <c r="I1803" s="198" t="str">
        <f t="shared" si="281"/>
        <v>A</v>
      </c>
      <c r="J1803" s="265">
        <f t="shared" si="280"/>
        <v>4</v>
      </c>
      <c r="K1803" s="467" t="s">
        <v>53</v>
      </c>
      <c r="M1803" s="69" t="str">
        <f t="shared" ref="M1803:M1866" si="284">B1803&amp;"."&amp;C1803&amp;"."&amp;D1803&amp;"."&amp;E1803&amp;"."&amp;F1803</f>
        <v>4.4.72.35.00</v>
      </c>
      <c r="N1803" s="69" t="str">
        <f t="shared" ref="N1803:N1866" si="285">SUBSTITUTE(M1803,".","")</f>
        <v>44723500</v>
      </c>
      <c r="O1803" s="69" t="b">
        <f t="shared" ref="O1803:O1866" si="286">N1803=P1803</f>
        <v>1</v>
      </c>
      <c r="P1803" s="186" t="str">
        <f t="shared" si="282"/>
        <v>44723500</v>
      </c>
      <c r="R1803" s="409" t="str">
        <f t="shared" ref="R1803:R1866" si="287">IF(IFERROR(SEARCH("Último",K1803),0)&gt;0,"A","S")</f>
        <v>A</v>
      </c>
      <c r="S1803" s="62" t="b">
        <f t="shared" ref="S1803:S1866" si="288">R1803=I1803</f>
        <v>1</v>
      </c>
      <c r="U1803" s="69" t="str">
        <f t="shared" ref="U1803:U1866" si="289">G1803&amp;" - "&amp;H1803</f>
        <v>4.4.72.35.00 - SERVIÇOS DE CONSULTORIA</v>
      </c>
    </row>
    <row r="1804" spans="1:21" s="62" customFormat="1" x14ac:dyDescent="0.25">
      <c r="A1804" s="158"/>
      <c r="B1804" s="134">
        <v>4</v>
      </c>
      <c r="C1804" s="110" t="s">
        <v>307</v>
      </c>
      <c r="D1804" s="110" t="s">
        <v>289</v>
      </c>
      <c r="E1804" s="110" t="s">
        <v>250</v>
      </c>
      <c r="F1804" s="110" t="s">
        <v>264</v>
      </c>
      <c r="G1804" s="343" t="str">
        <f t="shared" si="283"/>
        <v>4.4.72.36.00</v>
      </c>
      <c r="H1804" s="111" t="s">
        <v>133</v>
      </c>
      <c r="I1804" s="198" t="str">
        <f t="shared" si="281"/>
        <v>A</v>
      </c>
      <c r="J1804" s="265">
        <f t="shared" si="280"/>
        <v>4</v>
      </c>
      <c r="K1804" s="467" t="s">
        <v>53</v>
      </c>
      <c r="M1804" s="69" t="str">
        <f t="shared" si="284"/>
        <v>4.4.72.36.00</v>
      </c>
      <c r="N1804" s="69" t="str">
        <f t="shared" si="285"/>
        <v>44723600</v>
      </c>
      <c r="O1804" s="69" t="b">
        <f t="shared" si="286"/>
        <v>1</v>
      </c>
      <c r="P1804" s="186" t="str">
        <f t="shared" si="282"/>
        <v>44723600</v>
      </c>
      <c r="R1804" s="409" t="str">
        <f t="shared" si="287"/>
        <v>A</v>
      </c>
      <c r="S1804" s="62" t="b">
        <f t="shared" si="288"/>
        <v>1</v>
      </c>
      <c r="U1804" s="69" t="str">
        <f t="shared" si="289"/>
        <v>4.4.72.36.00 - OUTROS SERVIÇOS DE TERCEIROS - PESSOA FÍSICA</v>
      </c>
    </row>
    <row r="1805" spans="1:21" s="62" customFormat="1" x14ac:dyDescent="0.25">
      <c r="A1805" s="158"/>
      <c r="B1805" s="134">
        <v>4</v>
      </c>
      <c r="C1805" s="110" t="s">
        <v>307</v>
      </c>
      <c r="D1805" s="110" t="s">
        <v>289</v>
      </c>
      <c r="E1805" s="110" t="s">
        <v>240</v>
      </c>
      <c r="F1805" s="110" t="s">
        <v>264</v>
      </c>
      <c r="G1805" s="343" t="str">
        <f t="shared" si="283"/>
        <v>4.4.72.37.00</v>
      </c>
      <c r="H1805" s="111" t="s">
        <v>134</v>
      </c>
      <c r="I1805" s="198" t="str">
        <f t="shared" si="281"/>
        <v>A</v>
      </c>
      <c r="J1805" s="265">
        <f t="shared" ref="J1805:J1868" si="290">IF( (VALUE(F1805) &gt; 0), 5,IF( (VALUE(E1805) &gt; 0), 4,IF( (VALUE(D1805) &gt; 0), 3,IF( (VALUE(C1805) &gt; 0), 2,1))))</f>
        <v>4</v>
      </c>
      <c r="K1805" s="467" t="s">
        <v>53</v>
      </c>
      <c r="M1805" s="69" t="str">
        <f t="shared" si="284"/>
        <v>4.4.72.37.00</v>
      </c>
      <c r="N1805" s="69" t="str">
        <f t="shared" si="285"/>
        <v>44723700</v>
      </c>
      <c r="O1805" s="69" t="b">
        <f t="shared" si="286"/>
        <v>1</v>
      </c>
      <c r="P1805" s="186" t="str">
        <f t="shared" si="282"/>
        <v>44723700</v>
      </c>
      <c r="R1805" s="409" t="str">
        <f t="shared" si="287"/>
        <v>A</v>
      </c>
      <c r="S1805" s="62" t="b">
        <f t="shared" si="288"/>
        <v>1</v>
      </c>
      <c r="U1805" s="69" t="str">
        <f t="shared" si="289"/>
        <v>4.4.72.37.00 - LOCAÇÃO DE MÃO-DE-OBRA</v>
      </c>
    </row>
    <row r="1806" spans="1:21" s="62" customFormat="1" x14ac:dyDescent="0.25">
      <c r="A1806" s="158"/>
      <c r="B1806" s="134">
        <v>4</v>
      </c>
      <c r="C1806" s="110" t="s">
        <v>307</v>
      </c>
      <c r="D1806" s="110" t="s">
        <v>289</v>
      </c>
      <c r="E1806" s="110" t="s">
        <v>262</v>
      </c>
      <c r="F1806" s="110" t="s">
        <v>264</v>
      </c>
      <c r="G1806" s="343" t="str">
        <f t="shared" si="283"/>
        <v>4.4.72.39.00</v>
      </c>
      <c r="H1806" s="111" t="s">
        <v>126</v>
      </c>
      <c r="I1806" s="198" t="str">
        <f t="shared" si="281"/>
        <v>A</v>
      </c>
      <c r="J1806" s="265">
        <f t="shared" si="290"/>
        <v>4</v>
      </c>
      <c r="K1806" s="467" t="s">
        <v>53</v>
      </c>
      <c r="M1806" s="69" t="str">
        <f t="shared" si="284"/>
        <v>4.4.72.39.00</v>
      </c>
      <c r="N1806" s="69" t="str">
        <f t="shared" si="285"/>
        <v>44723900</v>
      </c>
      <c r="O1806" s="69" t="b">
        <f t="shared" si="286"/>
        <v>1</v>
      </c>
      <c r="P1806" s="186" t="str">
        <f t="shared" si="282"/>
        <v>44723900</v>
      </c>
      <c r="R1806" s="409" t="str">
        <f t="shared" si="287"/>
        <v>A</v>
      </c>
      <c r="S1806" s="62" t="b">
        <f t="shared" si="288"/>
        <v>1</v>
      </c>
      <c r="U1806" s="69" t="str">
        <f t="shared" si="289"/>
        <v>4.4.72.39.00 - OUTROS SERVIÇOS DE TERCEIROS - PESSOA JURÍDICA</v>
      </c>
    </row>
    <row r="1807" spans="1:21" s="62" customFormat="1" x14ac:dyDescent="0.25">
      <c r="A1807" s="158"/>
      <c r="B1807" s="134" t="s">
        <v>307</v>
      </c>
      <c r="C1807" s="110" t="s">
        <v>307</v>
      </c>
      <c r="D1807" s="110" t="s">
        <v>289</v>
      </c>
      <c r="E1807" s="110" t="s">
        <v>231</v>
      </c>
      <c r="F1807" s="110" t="s">
        <v>264</v>
      </c>
      <c r="G1807" s="343" t="str">
        <f t="shared" si="283"/>
        <v>4.4.72.40.00</v>
      </c>
      <c r="H1807" s="111" t="s">
        <v>347</v>
      </c>
      <c r="I1807" s="198" t="str">
        <f t="shared" si="281"/>
        <v>A</v>
      </c>
      <c r="J1807" s="265">
        <f t="shared" si="290"/>
        <v>4</v>
      </c>
      <c r="K1807" s="467" t="s">
        <v>53</v>
      </c>
      <c r="M1807" s="69" t="str">
        <f t="shared" si="284"/>
        <v>4.4.72.40.00</v>
      </c>
      <c r="N1807" s="69" t="str">
        <f t="shared" si="285"/>
        <v>44724000</v>
      </c>
      <c r="O1807" s="69" t="b">
        <f t="shared" si="286"/>
        <v>1</v>
      </c>
      <c r="P1807" s="186" t="str">
        <f t="shared" si="282"/>
        <v>44724000</v>
      </c>
      <c r="R1807" s="409" t="str">
        <f t="shared" si="287"/>
        <v>A</v>
      </c>
      <c r="S1807" s="62" t="b">
        <f t="shared" si="288"/>
        <v>1</v>
      </c>
      <c r="U1807" s="69" t="str">
        <f t="shared" si="289"/>
        <v>4.4.72.40.00 - SERVIÇOS DE TECNOLOGIA DA INFORMAÇÃO E COMUNICAÇÃO - PESSOA JURÍDICA</v>
      </c>
    </row>
    <row r="1808" spans="1:21" x14ac:dyDescent="0.25">
      <c r="B1808" s="380" t="s">
        <v>307</v>
      </c>
      <c r="C1808" s="318" t="s">
        <v>307</v>
      </c>
      <c r="D1808" s="318" t="s">
        <v>289</v>
      </c>
      <c r="E1808" s="318" t="s">
        <v>271</v>
      </c>
      <c r="F1808" s="318" t="s">
        <v>264</v>
      </c>
      <c r="G1808" s="341" t="str">
        <f t="shared" si="283"/>
        <v>4.4.72.51.00</v>
      </c>
      <c r="H1808" s="3" t="s">
        <v>185</v>
      </c>
      <c r="I1808" s="241" t="str">
        <f t="shared" si="281"/>
        <v>A</v>
      </c>
      <c r="J1808" s="307">
        <f t="shared" si="290"/>
        <v>4</v>
      </c>
      <c r="K1808" s="465" t="s">
        <v>53</v>
      </c>
      <c r="M1808" s="69" t="str">
        <f t="shared" si="284"/>
        <v>4.4.72.51.00</v>
      </c>
      <c r="N1808" s="69" t="str">
        <f t="shared" si="285"/>
        <v>44725100</v>
      </c>
      <c r="O1808" s="69" t="b">
        <f t="shared" si="286"/>
        <v>1</v>
      </c>
      <c r="P1808" s="186" t="str">
        <f t="shared" si="282"/>
        <v>44725100</v>
      </c>
      <c r="R1808" s="407" t="str">
        <f t="shared" si="287"/>
        <v>A</v>
      </c>
      <c r="S1808" s="2" t="b">
        <f t="shared" si="288"/>
        <v>1</v>
      </c>
      <c r="U1808" s="69" t="str">
        <f t="shared" si="289"/>
        <v>4.4.72.51.00 - OBRAS E INSTALAÇÕES</v>
      </c>
    </row>
    <row r="1809" spans="1:21" s="69" customFormat="1" x14ac:dyDescent="0.25">
      <c r="A1809" s="157"/>
      <c r="B1809" s="138" t="s">
        <v>307</v>
      </c>
      <c r="C1809" s="113" t="s">
        <v>307</v>
      </c>
      <c r="D1809" s="113" t="s">
        <v>289</v>
      </c>
      <c r="E1809" s="113" t="s">
        <v>272</v>
      </c>
      <c r="F1809" s="113" t="s">
        <v>264</v>
      </c>
      <c r="G1809" s="353" t="str">
        <f t="shared" si="283"/>
        <v>4.4.72.52.00</v>
      </c>
      <c r="H1809" s="126" t="s">
        <v>186</v>
      </c>
      <c r="I1809" s="242" t="str">
        <f t="shared" si="281"/>
        <v>A</v>
      </c>
      <c r="J1809" s="278">
        <f t="shared" si="290"/>
        <v>4</v>
      </c>
      <c r="K1809" s="467" t="s">
        <v>53</v>
      </c>
      <c r="M1809" s="69" t="str">
        <f t="shared" si="284"/>
        <v>4.4.72.52.00</v>
      </c>
      <c r="N1809" s="69" t="str">
        <f t="shared" si="285"/>
        <v>44725200</v>
      </c>
      <c r="O1809" s="69" t="b">
        <f t="shared" si="286"/>
        <v>1</v>
      </c>
      <c r="P1809" s="186" t="str">
        <f t="shared" si="282"/>
        <v>44725200</v>
      </c>
      <c r="R1809" s="407" t="str">
        <f t="shared" si="287"/>
        <v>A</v>
      </c>
      <c r="S1809" s="69" t="b">
        <f t="shared" si="288"/>
        <v>1</v>
      </c>
      <c r="U1809" s="69" t="str">
        <f t="shared" si="289"/>
        <v>4.4.72.52.00 - EQUIPAMENTOS E MATERIAL PERMANENTE</v>
      </c>
    </row>
    <row r="1810" spans="1:21" s="69" customFormat="1" x14ac:dyDescent="0.25">
      <c r="A1810" s="157"/>
      <c r="B1810" s="138" t="s">
        <v>307</v>
      </c>
      <c r="C1810" s="113" t="s">
        <v>307</v>
      </c>
      <c r="D1810" s="113" t="s">
        <v>289</v>
      </c>
      <c r="E1810" s="113" t="s">
        <v>263</v>
      </c>
      <c r="F1810" s="113" t="s">
        <v>264</v>
      </c>
      <c r="G1810" s="353" t="str">
        <f t="shared" si="283"/>
        <v>4.4.72.92.00</v>
      </c>
      <c r="H1810" s="126" t="s">
        <v>88</v>
      </c>
      <c r="I1810" s="242" t="str">
        <f t="shared" si="281"/>
        <v>A</v>
      </c>
      <c r="J1810" s="278">
        <f t="shared" si="290"/>
        <v>4</v>
      </c>
      <c r="K1810" s="467" t="s">
        <v>53</v>
      </c>
      <c r="M1810" s="69" t="str">
        <f t="shared" si="284"/>
        <v>4.4.72.92.00</v>
      </c>
      <c r="N1810" s="69" t="str">
        <f t="shared" si="285"/>
        <v>44729200</v>
      </c>
      <c r="O1810" s="69" t="b">
        <f t="shared" si="286"/>
        <v>1</v>
      </c>
      <c r="P1810" s="186" t="str">
        <f t="shared" si="282"/>
        <v>44729200</v>
      </c>
      <c r="R1810" s="407" t="str">
        <f t="shared" si="287"/>
        <v>A</v>
      </c>
      <c r="S1810" s="69" t="b">
        <f t="shared" si="288"/>
        <v>1</v>
      </c>
      <c r="U1810" s="69" t="str">
        <f t="shared" si="289"/>
        <v>4.4.72.92.00 - DESPESAS DE EXERCÍCIOS ANTERIORES</v>
      </c>
    </row>
    <row r="1811" spans="1:21" s="6" customFormat="1" ht="30" x14ac:dyDescent="0.25">
      <c r="A1811" s="158"/>
      <c r="B1811" s="149" t="s">
        <v>307</v>
      </c>
      <c r="C1811" s="150" t="s">
        <v>307</v>
      </c>
      <c r="D1811" s="150" t="s">
        <v>290</v>
      </c>
      <c r="E1811" s="150" t="s">
        <v>264</v>
      </c>
      <c r="F1811" s="150" t="s">
        <v>264</v>
      </c>
      <c r="G1811" s="340" t="str">
        <f t="shared" si="283"/>
        <v>4.4.73.00.00</v>
      </c>
      <c r="H1811" s="7" t="s">
        <v>55</v>
      </c>
      <c r="I1811" s="240" t="str">
        <f t="shared" si="281"/>
        <v>S</v>
      </c>
      <c r="J1811" s="306">
        <f t="shared" si="290"/>
        <v>3</v>
      </c>
      <c r="K1811" s="137" t="s">
        <v>57</v>
      </c>
      <c r="M1811" s="69" t="str">
        <f t="shared" si="284"/>
        <v>4.4.73.00.00</v>
      </c>
      <c r="N1811" s="69" t="str">
        <f t="shared" si="285"/>
        <v>44730000</v>
      </c>
      <c r="O1811" s="69" t="b">
        <f t="shared" si="286"/>
        <v>1</v>
      </c>
      <c r="P1811" s="186" t="str">
        <f t="shared" si="282"/>
        <v>44730000</v>
      </c>
      <c r="R1811" s="409" t="str">
        <f t="shared" si="287"/>
        <v>S</v>
      </c>
      <c r="S1811" s="6" t="b">
        <f t="shared" si="288"/>
        <v>1</v>
      </c>
      <c r="U1811" s="69" t="str">
        <f t="shared" si="289"/>
        <v>4.4.73.00.00 - TRANSFERÊNCIAS A CONSÓRCIOS PÚBLICOS MEDIANTE CONTRATO DE RATEIO À CONTA DE RECURSOS DE QUE TRATAM OS §§ 1º E 2º DO ART. 24 DA LEI COMPLEMENTAR Nº 141, DE 2012.</v>
      </c>
    </row>
    <row r="1812" spans="1:21" s="62" customFormat="1" x14ac:dyDescent="0.25">
      <c r="A1812" s="158"/>
      <c r="B1812" s="138" t="s">
        <v>307</v>
      </c>
      <c r="C1812" s="113" t="s">
        <v>307</v>
      </c>
      <c r="D1812" s="113" t="s">
        <v>290</v>
      </c>
      <c r="E1812" s="113" t="s">
        <v>287</v>
      </c>
      <c r="F1812" s="113" t="s">
        <v>264</v>
      </c>
      <c r="G1812" s="353" t="str">
        <f t="shared" si="283"/>
        <v>4.4.73.70.00</v>
      </c>
      <c r="H1812" s="126" t="s">
        <v>346</v>
      </c>
      <c r="I1812" s="242" t="str">
        <f t="shared" ref="I1812:I1875" si="291">IF(J1812&lt;J1813,"S","A")</f>
        <v>A</v>
      </c>
      <c r="J1812" s="278">
        <f t="shared" si="290"/>
        <v>4</v>
      </c>
      <c r="K1812" s="467" t="s">
        <v>53</v>
      </c>
      <c r="M1812" s="69" t="str">
        <f t="shared" si="284"/>
        <v>4.4.73.70.00</v>
      </c>
      <c r="N1812" s="69" t="str">
        <f t="shared" si="285"/>
        <v>44737000</v>
      </c>
      <c r="O1812" s="69" t="b">
        <f t="shared" si="286"/>
        <v>1</v>
      </c>
      <c r="P1812" s="186" t="str">
        <f t="shared" si="282"/>
        <v>44737000</v>
      </c>
      <c r="R1812" s="409" t="str">
        <f t="shared" si="287"/>
        <v>A</v>
      </c>
      <c r="S1812" s="62" t="b">
        <f t="shared" si="288"/>
        <v>1</v>
      </c>
      <c r="U1812" s="69" t="str">
        <f t="shared" si="289"/>
        <v>4.4.73.70.00 - RATEIO PELA PARTICIPAÇÃO EM CONSÓRCIO PÚBLICO</v>
      </c>
    </row>
    <row r="1813" spans="1:21" s="62" customFormat="1" x14ac:dyDescent="0.25">
      <c r="A1813" s="158"/>
      <c r="B1813" s="138" t="s">
        <v>307</v>
      </c>
      <c r="C1813" s="113" t="s">
        <v>307</v>
      </c>
      <c r="D1813" s="113" t="s">
        <v>290</v>
      </c>
      <c r="E1813" s="113">
        <v>92</v>
      </c>
      <c r="F1813" s="113" t="s">
        <v>264</v>
      </c>
      <c r="G1813" s="353" t="str">
        <f t="shared" si="283"/>
        <v>4.4.73.92.00</v>
      </c>
      <c r="H1813" s="127" t="s">
        <v>88</v>
      </c>
      <c r="I1813" s="229" t="str">
        <f t="shared" si="291"/>
        <v>A</v>
      </c>
      <c r="J1813" s="282">
        <f t="shared" si="290"/>
        <v>4</v>
      </c>
      <c r="K1813" s="467" t="s">
        <v>53</v>
      </c>
      <c r="M1813" s="69" t="str">
        <f t="shared" si="284"/>
        <v>4.4.73.92.00</v>
      </c>
      <c r="N1813" s="69" t="str">
        <f t="shared" si="285"/>
        <v>44739200</v>
      </c>
      <c r="O1813" s="69" t="b">
        <f t="shared" si="286"/>
        <v>1</v>
      </c>
      <c r="P1813" s="186" t="str">
        <f t="shared" si="282"/>
        <v>44739200</v>
      </c>
      <c r="R1813" s="409" t="str">
        <f t="shared" si="287"/>
        <v>A</v>
      </c>
      <c r="S1813" s="62" t="b">
        <f t="shared" si="288"/>
        <v>1</v>
      </c>
      <c r="U1813" s="69" t="str">
        <f t="shared" si="289"/>
        <v>4.4.73.92.00 - DESPESAS DE EXERCÍCIOS ANTERIORES</v>
      </c>
    </row>
    <row r="1814" spans="1:21" s="6" customFormat="1" ht="30" x14ac:dyDescent="0.25">
      <c r="A1814" s="158"/>
      <c r="B1814" s="381" t="s">
        <v>307</v>
      </c>
      <c r="C1814" s="319" t="s">
        <v>307</v>
      </c>
      <c r="D1814" s="319" t="s">
        <v>291</v>
      </c>
      <c r="E1814" s="319" t="s">
        <v>264</v>
      </c>
      <c r="F1814" s="319" t="s">
        <v>264</v>
      </c>
      <c r="G1814" s="342" t="str">
        <f t="shared" si="283"/>
        <v>4.4.74.00.00</v>
      </c>
      <c r="H1814" s="77" t="s">
        <v>56</v>
      </c>
      <c r="I1814" s="243" t="str">
        <f t="shared" si="291"/>
        <v>S</v>
      </c>
      <c r="J1814" s="308">
        <f t="shared" si="290"/>
        <v>3</v>
      </c>
      <c r="K1814" s="466" t="s">
        <v>57</v>
      </c>
      <c r="M1814" s="69" t="str">
        <f t="shared" si="284"/>
        <v>4.4.74.00.00</v>
      </c>
      <c r="N1814" s="69" t="str">
        <f t="shared" si="285"/>
        <v>44740000</v>
      </c>
      <c r="O1814" s="69" t="b">
        <f t="shared" si="286"/>
        <v>1</v>
      </c>
      <c r="P1814" s="186" t="str">
        <f t="shared" si="282"/>
        <v>44740000</v>
      </c>
      <c r="R1814" s="409" t="str">
        <f t="shared" si="287"/>
        <v>S</v>
      </c>
      <c r="S1814" s="6" t="b">
        <f t="shared" si="288"/>
        <v>1</v>
      </c>
      <c r="U1814" s="69" t="str">
        <f t="shared" si="289"/>
        <v>4.4.74.00.00 - TRANSFERÊNCIAS A CONSÓRCIOS PÚBLICOS MEDIANTE CONTRATO DE RATEIO À CONTA DE RECURSOS DE QUE TRATA O ART. 25 DA LEI COMPLEMENTAR Nº 141, DE 2012.</v>
      </c>
    </row>
    <row r="1815" spans="1:21" s="62" customFormat="1" x14ac:dyDescent="0.25">
      <c r="A1815" s="158"/>
      <c r="B1815" s="138" t="s">
        <v>307</v>
      </c>
      <c r="C1815" s="113" t="s">
        <v>307</v>
      </c>
      <c r="D1815" s="113" t="s">
        <v>291</v>
      </c>
      <c r="E1815" s="113" t="s">
        <v>287</v>
      </c>
      <c r="F1815" s="113" t="s">
        <v>264</v>
      </c>
      <c r="G1815" s="353" t="str">
        <f t="shared" si="283"/>
        <v>4.4.74.70.00</v>
      </c>
      <c r="H1815" s="111" t="s">
        <v>346</v>
      </c>
      <c r="I1815" s="198" t="str">
        <f t="shared" si="291"/>
        <v>A</v>
      </c>
      <c r="J1815" s="265">
        <f t="shared" si="290"/>
        <v>4</v>
      </c>
      <c r="K1815" s="467" t="s">
        <v>53</v>
      </c>
      <c r="M1815" s="69" t="str">
        <f t="shared" si="284"/>
        <v>4.4.74.70.00</v>
      </c>
      <c r="N1815" s="69" t="str">
        <f t="shared" si="285"/>
        <v>44747000</v>
      </c>
      <c r="O1815" s="69" t="b">
        <f t="shared" si="286"/>
        <v>1</v>
      </c>
      <c r="P1815" s="186" t="str">
        <f t="shared" si="282"/>
        <v>44747000</v>
      </c>
      <c r="R1815" s="409" t="str">
        <f t="shared" si="287"/>
        <v>A</v>
      </c>
      <c r="S1815" s="62" t="b">
        <f t="shared" si="288"/>
        <v>1</v>
      </c>
      <c r="U1815" s="69" t="str">
        <f t="shared" si="289"/>
        <v>4.4.74.70.00 - RATEIO PELA PARTICIPAÇÃO EM CONSÓRCIO PÚBLICO</v>
      </c>
    </row>
    <row r="1816" spans="1:21" s="62" customFormat="1" x14ac:dyDescent="0.25">
      <c r="A1816" s="158"/>
      <c r="B1816" s="138" t="s">
        <v>307</v>
      </c>
      <c r="C1816" s="113" t="s">
        <v>307</v>
      </c>
      <c r="D1816" s="113" t="s">
        <v>291</v>
      </c>
      <c r="E1816" s="113">
        <v>92</v>
      </c>
      <c r="F1816" s="113" t="s">
        <v>264</v>
      </c>
      <c r="G1816" s="353" t="str">
        <f t="shared" si="283"/>
        <v>4.4.74.92.00</v>
      </c>
      <c r="H1816" s="127" t="s">
        <v>88</v>
      </c>
      <c r="I1816" s="229" t="str">
        <f t="shared" si="291"/>
        <v>A</v>
      </c>
      <c r="J1816" s="282">
        <f t="shared" si="290"/>
        <v>4</v>
      </c>
      <c r="K1816" s="467" t="s">
        <v>53</v>
      </c>
      <c r="M1816" s="69" t="str">
        <f t="shared" si="284"/>
        <v>4.4.74.92.00</v>
      </c>
      <c r="N1816" s="69" t="str">
        <f t="shared" si="285"/>
        <v>44749200</v>
      </c>
      <c r="O1816" s="69" t="b">
        <f t="shared" si="286"/>
        <v>1</v>
      </c>
      <c r="P1816" s="186" t="str">
        <f t="shared" si="282"/>
        <v>44749200</v>
      </c>
      <c r="R1816" s="409" t="str">
        <f t="shared" si="287"/>
        <v>A</v>
      </c>
      <c r="S1816" s="62" t="b">
        <f t="shared" si="288"/>
        <v>1</v>
      </c>
      <c r="U1816" s="69" t="str">
        <f t="shared" si="289"/>
        <v>4.4.74.92.00 - DESPESAS DE EXERCÍCIOS ANTERIORES</v>
      </c>
    </row>
    <row r="1817" spans="1:21" ht="30" x14ac:dyDescent="0.25">
      <c r="B1817" s="396" t="s">
        <v>307</v>
      </c>
      <c r="C1817" s="332" t="s">
        <v>307</v>
      </c>
      <c r="D1817" s="332" t="s">
        <v>321</v>
      </c>
      <c r="E1817" s="332" t="s">
        <v>264</v>
      </c>
      <c r="F1817" s="332" t="s">
        <v>264</v>
      </c>
      <c r="G1817" s="361" t="str">
        <f t="shared" si="283"/>
        <v>4.4.75.00.00</v>
      </c>
      <c r="H1817" s="79" t="s">
        <v>129</v>
      </c>
      <c r="I1817" s="244" t="str">
        <f t="shared" si="291"/>
        <v>S</v>
      </c>
      <c r="J1817" s="309">
        <f t="shared" si="290"/>
        <v>3</v>
      </c>
      <c r="K1817" s="487" t="s">
        <v>57</v>
      </c>
      <c r="M1817" s="69" t="str">
        <f t="shared" si="284"/>
        <v>4.4.75.00.00</v>
      </c>
      <c r="N1817" s="69" t="str">
        <f t="shared" si="285"/>
        <v>44750000</v>
      </c>
      <c r="O1817" s="69" t="b">
        <f t="shared" si="286"/>
        <v>1</v>
      </c>
      <c r="P1817" s="186" t="str">
        <f t="shared" si="282"/>
        <v>44750000</v>
      </c>
      <c r="R1817" s="407" t="str">
        <f t="shared" si="287"/>
        <v>S</v>
      </c>
      <c r="S1817" s="2" t="b">
        <f t="shared" si="288"/>
        <v>1</v>
      </c>
      <c r="U1817" s="69" t="str">
        <f t="shared" si="289"/>
        <v>4.4.75.00.00 - TRANSFERÊNCIAS A INSTITUIÇÕES MULTIGOVERNAMENTAIS À CONTA DE RECURSOS DE QUE TRATAM OS §§ 1º E 2º DO ART. 24 DA LEI COMPLEMENTAR Nº 141, DE 2012.</v>
      </c>
    </row>
    <row r="1818" spans="1:21" x14ac:dyDescent="0.25">
      <c r="B1818" s="380" t="s">
        <v>307</v>
      </c>
      <c r="C1818" s="318" t="s">
        <v>307</v>
      </c>
      <c r="D1818" s="318" t="s">
        <v>321</v>
      </c>
      <c r="E1818" s="318" t="s">
        <v>241</v>
      </c>
      <c r="F1818" s="318" t="s">
        <v>264</v>
      </c>
      <c r="G1818" s="341" t="str">
        <f t="shared" si="283"/>
        <v>4.4.75.41.00</v>
      </c>
      <c r="H1818" s="3" t="s">
        <v>32</v>
      </c>
      <c r="I1818" s="241" t="str">
        <f t="shared" si="291"/>
        <v>A</v>
      </c>
      <c r="J1818" s="307">
        <f t="shared" si="290"/>
        <v>4</v>
      </c>
      <c r="K1818" s="465" t="s">
        <v>53</v>
      </c>
      <c r="M1818" s="69" t="str">
        <f t="shared" si="284"/>
        <v>4.4.75.41.00</v>
      </c>
      <c r="N1818" s="69" t="str">
        <f t="shared" si="285"/>
        <v>44754100</v>
      </c>
      <c r="O1818" s="69" t="b">
        <f t="shared" si="286"/>
        <v>1</v>
      </c>
      <c r="P1818" s="186" t="str">
        <f t="shared" si="282"/>
        <v>44754100</v>
      </c>
      <c r="R1818" s="407" t="str">
        <f t="shared" si="287"/>
        <v>A</v>
      </c>
      <c r="S1818" s="2" t="b">
        <f t="shared" si="288"/>
        <v>1</v>
      </c>
      <c r="U1818" s="69" t="str">
        <f t="shared" si="289"/>
        <v>4.4.75.41.00 - CONTRIBUIÇÕES</v>
      </c>
    </row>
    <row r="1819" spans="1:21" x14ac:dyDescent="0.25">
      <c r="B1819" s="380" t="s">
        <v>307</v>
      </c>
      <c r="C1819" s="318" t="s">
        <v>307</v>
      </c>
      <c r="D1819" s="318" t="s">
        <v>321</v>
      </c>
      <c r="E1819" s="318" t="s">
        <v>242</v>
      </c>
      <c r="F1819" s="318" t="s">
        <v>264</v>
      </c>
      <c r="G1819" s="341" t="str">
        <f t="shared" si="283"/>
        <v>4.4.75.42.00</v>
      </c>
      <c r="H1819" s="3" t="s">
        <v>33</v>
      </c>
      <c r="I1819" s="241" t="str">
        <f t="shared" si="291"/>
        <v>A</v>
      </c>
      <c r="J1819" s="307">
        <f t="shared" si="290"/>
        <v>4</v>
      </c>
      <c r="K1819" s="465" t="s">
        <v>53</v>
      </c>
      <c r="M1819" s="69" t="str">
        <f t="shared" si="284"/>
        <v>4.4.75.42.00</v>
      </c>
      <c r="N1819" s="69" t="str">
        <f t="shared" si="285"/>
        <v>44754200</v>
      </c>
      <c r="O1819" s="69" t="b">
        <f t="shared" si="286"/>
        <v>1</v>
      </c>
      <c r="P1819" s="186" t="str">
        <f t="shared" si="282"/>
        <v>44754200</v>
      </c>
      <c r="R1819" s="407" t="str">
        <f t="shared" si="287"/>
        <v>A</v>
      </c>
      <c r="S1819" s="2" t="b">
        <f t="shared" si="288"/>
        <v>1</v>
      </c>
      <c r="U1819" s="69" t="str">
        <f t="shared" si="289"/>
        <v>4.4.75.42.00 - AUXÍLIOS</v>
      </c>
    </row>
    <row r="1820" spans="1:21" ht="30" x14ac:dyDescent="0.25">
      <c r="B1820" s="149" t="s">
        <v>307</v>
      </c>
      <c r="C1820" s="150" t="s">
        <v>307</v>
      </c>
      <c r="D1820" s="150" t="s">
        <v>292</v>
      </c>
      <c r="E1820" s="150" t="s">
        <v>264</v>
      </c>
      <c r="F1820" s="150" t="s">
        <v>264</v>
      </c>
      <c r="G1820" s="340" t="str">
        <f t="shared" si="283"/>
        <v>4.4.76.00.00</v>
      </c>
      <c r="H1820" s="7" t="s">
        <v>130</v>
      </c>
      <c r="I1820" s="240" t="str">
        <f t="shared" si="291"/>
        <v>S</v>
      </c>
      <c r="J1820" s="306">
        <f t="shared" si="290"/>
        <v>3</v>
      </c>
      <c r="K1820" s="137" t="s">
        <v>57</v>
      </c>
      <c r="M1820" s="69" t="str">
        <f t="shared" si="284"/>
        <v>4.4.76.00.00</v>
      </c>
      <c r="N1820" s="69" t="str">
        <f t="shared" si="285"/>
        <v>44760000</v>
      </c>
      <c r="O1820" s="69" t="b">
        <f t="shared" si="286"/>
        <v>1</v>
      </c>
      <c r="P1820" s="186" t="str">
        <f t="shared" si="282"/>
        <v>44760000</v>
      </c>
      <c r="R1820" s="407" t="str">
        <f t="shared" si="287"/>
        <v>S</v>
      </c>
      <c r="S1820" s="2" t="b">
        <f t="shared" si="288"/>
        <v>1</v>
      </c>
      <c r="U1820" s="69" t="str">
        <f t="shared" si="289"/>
        <v>4.4.76.00.00 - TRANSFERÊNCIAS A INSTITUIÇÕES MULTIGOVERNAMENTAIS À CONTA DE RECURSOS DE QUE TRATA O ART. 25 DA LEI COMPLEMENTAR Nº 141, DE 2012.</v>
      </c>
    </row>
    <row r="1821" spans="1:21" x14ac:dyDescent="0.25">
      <c r="B1821" s="380" t="s">
        <v>307</v>
      </c>
      <c r="C1821" s="318" t="s">
        <v>307</v>
      </c>
      <c r="D1821" s="318" t="s">
        <v>292</v>
      </c>
      <c r="E1821" s="318" t="s">
        <v>241</v>
      </c>
      <c r="F1821" s="318" t="s">
        <v>264</v>
      </c>
      <c r="G1821" s="341" t="str">
        <f t="shared" si="283"/>
        <v>4.4.76.41.00</v>
      </c>
      <c r="H1821" s="3" t="s">
        <v>32</v>
      </c>
      <c r="I1821" s="241" t="str">
        <f t="shared" si="291"/>
        <v>A</v>
      </c>
      <c r="J1821" s="307">
        <f t="shared" si="290"/>
        <v>4</v>
      </c>
      <c r="K1821" s="465" t="s">
        <v>53</v>
      </c>
      <c r="M1821" s="69" t="str">
        <f t="shared" si="284"/>
        <v>4.4.76.41.00</v>
      </c>
      <c r="N1821" s="69" t="str">
        <f t="shared" si="285"/>
        <v>44764100</v>
      </c>
      <c r="O1821" s="69" t="b">
        <f t="shared" si="286"/>
        <v>1</v>
      </c>
      <c r="P1821" s="186" t="str">
        <f t="shared" si="282"/>
        <v>44764100</v>
      </c>
      <c r="R1821" s="407" t="str">
        <f t="shared" si="287"/>
        <v>A</v>
      </c>
      <c r="S1821" s="2" t="b">
        <f t="shared" si="288"/>
        <v>1</v>
      </c>
      <c r="U1821" s="69" t="str">
        <f t="shared" si="289"/>
        <v>4.4.76.41.00 - CONTRIBUIÇÕES</v>
      </c>
    </row>
    <row r="1822" spans="1:21" x14ac:dyDescent="0.25">
      <c r="B1822" s="380" t="s">
        <v>307</v>
      </c>
      <c r="C1822" s="318" t="s">
        <v>307</v>
      </c>
      <c r="D1822" s="318" t="s">
        <v>292</v>
      </c>
      <c r="E1822" s="318" t="s">
        <v>242</v>
      </c>
      <c r="F1822" s="318" t="s">
        <v>264</v>
      </c>
      <c r="G1822" s="341" t="str">
        <f t="shared" si="283"/>
        <v>4.4.76.42.00</v>
      </c>
      <c r="H1822" s="3" t="s">
        <v>33</v>
      </c>
      <c r="I1822" s="241" t="str">
        <f t="shared" si="291"/>
        <v>A</v>
      </c>
      <c r="J1822" s="307">
        <f t="shared" si="290"/>
        <v>4</v>
      </c>
      <c r="K1822" s="465" t="s">
        <v>53</v>
      </c>
      <c r="M1822" s="69" t="str">
        <f t="shared" si="284"/>
        <v>4.4.76.42.00</v>
      </c>
      <c r="N1822" s="69" t="str">
        <f t="shared" si="285"/>
        <v>44764200</v>
      </c>
      <c r="O1822" s="69" t="b">
        <f t="shared" si="286"/>
        <v>1</v>
      </c>
      <c r="P1822" s="186" t="str">
        <f t="shared" si="282"/>
        <v>44764200</v>
      </c>
      <c r="R1822" s="407" t="str">
        <f t="shared" si="287"/>
        <v>A</v>
      </c>
      <c r="S1822" s="2" t="b">
        <f t="shared" si="288"/>
        <v>1</v>
      </c>
      <c r="U1822" s="69" t="str">
        <f t="shared" si="289"/>
        <v>4.4.76.42.00 - AUXÍLIOS</v>
      </c>
    </row>
    <row r="1823" spans="1:21" x14ac:dyDescent="0.25">
      <c r="B1823" s="149" t="s">
        <v>307</v>
      </c>
      <c r="C1823" s="150" t="s">
        <v>307</v>
      </c>
      <c r="D1823" s="150" t="s">
        <v>296</v>
      </c>
      <c r="E1823" s="150" t="s">
        <v>264</v>
      </c>
      <c r="F1823" s="150" t="s">
        <v>264</v>
      </c>
      <c r="G1823" s="340" t="str">
        <f t="shared" si="283"/>
        <v>4.4.80.00.00</v>
      </c>
      <c r="H1823" s="7" t="s">
        <v>37</v>
      </c>
      <c r="I1823" s="240" t="str">
        <f t="shared" si="291"/>
        <v>S</v>
      </c>
      <c r="J1823" s="306">
        <f t="shared" si="290"/>
        <v>3</v>
      </c>
      <c r="K1823" s="137" t="s">
        <v>57</v>
      </c>
      <c r="M1823" s="69" t="str">
        <f t="shared" si="284"/>
        <v>4.4.80.00.00</v>
      </c>
      <c r="N1823" s="69" t="str">
        <f t="shared" si="285"/>
        <v>44800000</v>
      </c>
      <c r="O1823" s="69" t="b">
        <f t="shared" si="286"/>
        <v>1</v>
      </c>
      <c r="P1823" s="186" t="str">
        <f t="shared" si="282"/>
        <v>44800000</v>
      </c>
      <c r="R1823" s="407" t="str">
        <f t="shared" si="287"/>
        <v>S</v>
      </c>
      <c r="S1823" s="2" t="b">
        <f t="shared" si="288"/>
        <v>1</v>
      </c>
      <c r="U1823" s="69" t="str">
        <f t="shared" si="289"/>
        <v>4.4.80.00.00 - TRANSFERÊNCIAS AO EXTERIOR</v>
      </c>
    </row>
    <row r="1824" spans="1:21" x14ac:dyDescent="0.25">
      <c r="B1824" s="380" t="s">
        <v>307</v>
      </c>
      <c r="C1824" s="318" t="s">
        <v>307</v>
      </c>
      <c r="D1824" s="318" t="s">
        <v>296</v>
      </c>
      <c r="E1824" s="318" t="s">
        <v>241</v>
      </c>
      <c r="F1824" s="318" t="s">
        <v>264</v>
      </c>
      <c r="G1824" s="341" t="str">
        <f t="shared" si="283"/>
        <v>4.4.80.41.00</v>
      </c>
      <c r="H1824" s="3" t="s">
        <v>32</v>
      </c>
      <c r="I1824" s="241" t="str">
        <f t="shared" si="291"/>
        <v>A</v>
      </c>
      <c r="J1824" s="307">
        <f t="shared" si="290"/>
        <v>4</v>
      </c>
      <c r="K1824" s="465" t="s">
        <v>53</v>
      </c>
      <c r="M1824" s="69" t="str">
        <f t="shared" si="284"/>
        <v>4.4.80.41.00</v>
      </c>
      <c r="N1824" s="69" t="str">
        <f t="shared" si="285"/>
        <v>44804100</v>
      </c>
      <c r="O1824" s="69" t="b">
        <f t="shared" si="286"/>
        <v>1</v>
      </c>
      <c r="P1824" s="186" t="str">
        <f t="shared" si="282"/>
        <v>44804100</v>
      </c>
      <c r="R1824" s="407" t="str">
        <f t="shared" si="287"/>
        <v>A</v>
      </c>
      <c r="S1824" s="2" t="b">
        <f t="shared" si="288"/>
        <v>1</v>
      </c>
      <c r="U1824" s="69" t="str">
        <f t="shared" si="289"/>
        <v>4.4.80.41.00 - CONTRIBUIÇÕES</v>
      </c>
    </row>
    <row r="1825" spans="1:21" x14ac:dyDescent="0.25">
      <c r="B1825" s="380" t="s">
        <v>307</v>
      </c>
      <c r="C1825" s="318" t="s">
        <v>307</v>
      </c>
      <c r="D1825" s="318" t="s">
        <v>296</v>
      </c>
      <c r="E1825" s="318" t="s">
        <v>242</v>
      </c>
      <c r="F1825" s="318" t="s">
        <v>264</v>
      </c>
      <c r="G1825" s="341" t="str">
        <f t="shared" si="283"/>
        <v>4.4.80.42.00</v>
      </c>
      <c r="H1825" s="3" t="s">
        <v>33</v>
      </c>
      <c r="I1825" s="241" t="str">
        <f t="shared" si="291"/>
        <v>A</v>
      </c>
      <c r="J1825" s="307">
        <f t="shared" si="290"/>
        <v>4</v>
      </c>
      <c r="K1825" s="465" t="s">
        <v>53</v>
      </c>
      <c r="M1825" s="69" t="str">
        <f t="shared" si="284"/>
        <v>4.4.80.42.00</v>
      </c>
      <c r="N1825" s="69" t="str">
        <f t="shared" si="285"/>
        <v>44804200</v>
      </c>
      <c r="O1825" s="69" t="b">
        <f t="shared" si="286"/>
        <v>1</v>
      </c>
      <c r="P1825" s="186" t="str">
        <f t="shared" si="282"/>
        <v>44804200</v>
      </c>
      <c r="R1825" s="407" t="str">
        <f t="shared" si="287"/>
        <v>A</v>
      </c>
      <c r="S1825" s="2" t="b">
        <f t="shared" si="288"/>
        <v>1</v>
      </c>
      <c r="U1825" s="69" t="str">
        <f t="shared" si="289"/>
        <v>4.4.80.42.00 - AUXÍLIOS</v>
      </c>
    </row>
    <row r="1826" spans="1:21" x14ac:dyDescent="0.25">
      <c r="B1826" s="380" t="s">
        <v>307</v>
      </c>
      <c r="C1826" s="318" t="s">
        <v>307</v>
      </c>
      <c r="D1826" s="318" t="s">
        <v>296</v>
      </c>
      <c r="E1826" s="318" t="s">
        <v>271</v>
      </c>
      <c r="F1826" s="318" t="s">
        <v>264</v>
      </c>
      <c r="G1826" s="341" t="str">
        <f t="shared" si="283"/>
        <v>4.4.80.51.00</v>
      </c>
      <c r="H1826" s="3" t="s">
        <v>185</v>
      </c>
      <c r="I1826" s="241" t="str">
        <f t="shared" si="291"/>
        <v>A</v>
      </c>
      <c r="J1826" s="307">
        <f t="shared" si="290"/>
        <v>4</v>
      </c>
      <c r="K1826" s="465" t="s">
        <v>53</v>
      </c>
      <c r="M1826" s="69" t="str">
        <f t="shared" si="284"/>
        <v>4.4.80.51.00</v>
      </c>
      <c r="N1826" s="69" t="str">
        <f t="shared" si="285"/>
        <v>44805100</v>
      </c>
      <c r="O1826" s="69" t="b">
        <f t="shared" si="286"/>
        <v>1</v>
      </c>
      <c r="P1826" s="186" t="str">
        <f t="shared" si="282"/>
        <v>44805100</v>
      </c>
      <c r="R1826" s="407" t="str">
        <f t="shared" si="287"/>
        <v>A</v>
      </c>
      <c r="S1826" s="2" t="b">
        <f t="shared" si="288"/>
        <v>1</v>
      </c>
      <c r="U1826" s="69" t="str">
        <f t="shared" si="289"/>
        <v>4.4.80.51.00 - OBRAS E INSTALAÇÕES</v>
      </c>
    </row>
    <row r="1827" spans="1:21" x14ac:dyDescent="0.25">
      <c r="B1827" s="380" t="s">
        <v>307</v>
      </c>
      <c r="C1827" s="318" t="s">
        <v>307</v>
      </c>
      <c r="D1827" s="318" t="s">
        <v>296</v>
      </c>
      <c r="E1827" s="318" t="s">
        <v>272</v>
      </c>
      <c r="F1827" s="318" t="s">
        <v>264</v>
      </c>
      <c r="G1827" s="341" t="str">
        <f t="shared" si="283"/>
        <v>4.4.80.52.00</v>
      </c>
      <c r="H1827" s="3" t="s">
        <v>186</v>
      </c>
      <c r="I1827" s="241" t="str">
        <f t="shared" si="291"/>
        <v>A</v>
      </c>
      <c r="J1827" s="307">
        <f t="shared" si="290"/>
        <v>4</v>
      </c>
      <c r="K1827" s="465" t="s">
        <v>53</v>
      </c>
      <c r="M1827" s="69" t="str">
        <f t="shared" si="284"/>
        <v>4.4.80.52.00</v>
      </c>
      <c r="N1827" s="69" t="str">
        <f t="shared" si="285"/>
        <v>44805200</v>
      </c>
      <c r="O1827" s="69" t="b">
        <f t="shared" si="286"/>
        <v>1</v>
      </c>
      <c r="P1827" s="186" t="str">
        <f t="shared" si="282"/>
        <v>44805200</v>
      </c>
      <c r="R1827" s="407" t="str">
        <f t="shared" si="287"/>
        <v>A</v>
      </c>
      <c r="S1827" s="2" t="b">
        <f t="shared" si="288"/>
        <v>1</v>
      </c>
      <c r="U1827" s="69" t="str">
        <f t="shared" si="289"/>
        <v>4.4.80.52.00 - EQUIPAMENTOS E MATERIAL PERMANENTE</v>
      </c>
    </row>
    <row r="1828" spans="1:21" x14ac:dyDescent="0.25">
      <c r="B1828" s="149" t="s">
        <v>307</v>
      </c>
      <c r="C1828" s="150" t="s">
        <v>307</v>
      </c>
      <c r="D1828" s="150" t="s">
        <v>214</v>
      </c>
      <c r="E1828" s="150" t="s">
        <v>264</v>
      </c>
      <c r="F1828" s="150" t="s">
        <v>264</v>
      </c>
      <c r="G1828" s="340" t="str">
        <f t="shared" si="283"/>
        <v>4.4.90.00.00</v>
      </c>
      <c r="H1828" s="7" t="s">
        <v>59</v>
      </c>
      <c r="I1828" s="240" t="str">
        <f t="shared" si="291"/>
        <v>S</v>
      </c>
      <c r="J1828" s="306">
        <f t="shared" si="290"/>
        <v>3</v>
      </c>
      <c r="K1828" s="137" t="s">
        <v>57</v>
      </c>
      <c r="M1828" s="69" t="str">
        <f t="shared" si="284"/>
        <v>4.4.90.00.00</v>
      </c>
      <c r="N1828" s="69" t="str">
        <f t="shared" si="285"/>
        <v>44900000</v>
      </c>
      <c r="O1828" s="69" t="b">
        <f t="shared" si="286"/>
        <v>1</v>
      </c>
      <c r="P1828" s="186" t="str">
        <f t="shared" si="282"/>
        <v>44900000</v>
      </c>
      <c r="R1828" s="407" t="str">
        <f t="shared" si="287"/>
        <v>S</v>
      </c>
      <c r="S1828" s="2" t="b">
        <f t="shared" si="288"/>
        <v>1</v>
      </c>
      <c r="U1828" s="69" t="str">
        <f t="shared" si="289"/>
        <v>4.4.90.00.00 - APLICAÇÕES DIRETAS</v>
      </c>
    </row>
    <row r="1829" spans="1:21" x14ac:dyDescent="0.25">
      <c r="B1829" s="380" t="s">
        <v>307</v>
      </c>
      <c r="C1829" s="318" t="s">
        <v>307</v>
      </c>
      <c r="D1829" s="318" t="s">
        <v>214</v>
      </c>
      <c r="E1829" s="318" t="s">
        <v>218</v>
      </c>
      <c r="F1829" s="318" t="s">
        <v>264</v>
      </c>
      <c r="G1829" s="341" t="str">
        <f t="shared" si="283"/>
        <v>4.4.90.04.00</v>
      </c>
      <c r="H1829" s="3" t="s">
        <v>58</v>
      </c>
      <c r="I1829" s="241" t="str">
        <f t="shared" si="291"/>
        <v>A</v>
      </c>
      <c r="J1829" s="307">
        <f t="shared" si="290"/>
        <v>4</v>
      </c>
      <c r="K1829" s="465" t="s">
        <v>53</v>
      </c>
      <c r="M1829" s="69" t="str">
        <f t="shared" si="284"/>
        <v>4.4.90.04.00</v>
      </c>
      <c r="N1829" s="69" t="str">
        <f t="shared" si="285"/>
        <v>44900400</v>
      </c>
      <c r="O1829" s="69" t="b">
        <f t="shared" si="286"/>
        <v>1</v>
      </c>
      <c r="P1829" s="186" t="str">
        <f t="shared" si="282"/>
        <v>44900400</v>
      </c>
      <c r="R1829" s="407" t="str">
        <f t="shared" si="287"/>
        <v>A</v>
      </c>
      <c r="S1829" s="2" t="b">
        <f t="shared" si="288"/>
        <v>1</v>
      </c>
      <c r="U1829" s="69" t="str">
        <f t="shared" si="289"/>
        <v>4.4.90.04.00 - CONTRATAÇÃO POR TEMPO DETERMINADO</v>
      </c>
    </row>
    <row r="1830" spans="1:21" x14ac:dyDescent="0.25">
      <c r="B1830" s="380" t="s">
        <v>307</v>
      </c>
      <c r="C1830" s="318" t="s">
        <v>307</v>
      </c>
      <c r="D1830" s="318" t="s">
        <v>214</v>
      </c>
      <c r="E1830" s="318" t="s">
        <v>254</v>
      </c>
      <c r="F1830" s="318" t="s">
        <v>264</v>
      </c>
      <c r="G1830" s="341" t="str">
        <f t="shared" si="283"/>
        <v>4.4.90.14.00</v>
      </c>
      <c r="H1830" s="3" t="s">
        <v>131</v>
      </c>
      <c r="I1830" s="241" t="str">
        <f t="shared" si="291"/>
        <v>A</v>
      </c>
      <c r="J1830" s="307">
        <f t="shared" si="290"/>
        <v>4</v>
      </c>
      <c r="K1830" s="465" t="s">
        <v>53</v>
      </c>
      <c r="M1830" s="69" t="str">
        <f t="shared" si="284"/>
        <v>4.4.90.14.00</v>
      </c>
      <c r="N1830" s="69" t="str">
        <f t="shared" si="285"/>
        <v>44901400</v>
      </c>
      <c r="O1830" s="69" t="b">
        <f t="shared" si="286"/>
        <v>1</v>
      </c>
      <c r="P1830" s="186" t="str">
        <f t="shared" si="282"/>
        <v>44901400</v>
      </c>
      <c r="R1830" s="407" t="str">
        <f t="shared" si="287"/>
        <v>A</v>
      </c>
      <c r="S1830" s="2" t="b">
        <f t="shared" si="288"/>
        <v>1</v>
      </c>
      <c r="U1830" s="69" t="str">
        <f t="shared" si="289"/>
        <v>4.4.90.14.00 - DIÁRIAS - CIVIL</v>
      </c>
    </row>
    <row r="1831" spans="1:21" x14ac:dyDescent="0.25">
      <c r="B1831" s="380" t="s">
        <v>307</v>
      </c>
      <c r="C1831" s="318" t="s">
        <v>307</v>
      </c>
      <c r="D1831" s="318" t="s">
        <v>214</v>
      </c>
      <c r="E1831" s="318" t="s">
        <v>225</v>
      </c>
      <c r="F1831" s="318" t="s">
        <v>264</v>
      </c>
      <c r="G1831" s="341" t="str">
        <f t="shared" si="283"/>
        <v>4.4.90.15.00</v>
      </c>
      <c r="H1831" s="3" t="s">
        <v>147</v>
      </c>
      <c r="I1831" s="241" t="str">
        <f t="shared" si="291"/>
        <v>A</v>
      </c>
      <c r="J1831" s="307">
        <f t="shared" si="290"/>
        <v>4</v>
      </c>
      <c r="K1831" s="465" t="s">
        <v>53</v>
      </c>
      <c r="M1831" s="69" t="str">
        <f t="shared" si="284"/>
        <v>4.4.90.15.00</v>
      </c>
      <c r="N1831" s="69" t="str">
        <f t="shared" si="285"/>
        <v>44901500</v>
      </c>
      <c r="O1831" s="69" t="b">
        <f t="shared" si="286"/>
        <v>1</v>
      </c>
      <c r="P1831" s="186" t="str">
        <f t="shared" si="282"/>
        <v>44901500</v>
      </c>
      <c r="R1831" s="407" t="str">
        <f t="shared" si="287"/>
        <v>A</v>
      </c>
      <c r="S1831" s="2" t="b">
        <f t="shared" si="288"/>
        <v>1</v>
      </c>
      <c r="U1831" s="69" t="str">
        <f t="shared" si="289"/>
        <v>4.4.90.15.00 - DIÁRIAS - MILITAR</v>
      </c>
    </row>
    <row r="1832" spans="1:21" x14ac:dyDescent="0.25">
      <c r="B1832" s="380" t="s">
        <v>307</v>
      </c>
      <c r="C1832" s="318" t="s">
        <v>307</v>
      </c>
      <c r="D1832" s="318" t="s">
        <v>214</v>
      </c>
      <c r="E1832" s="318" t="s">
        <v>266</v>
      </c>
      <c r="F1832" s="318" t="s">
        <v>264</v>
      </c>
      <c r="G1832" s="341" t="str">
        <f t="shared" si="283"/>
        <v>4.4.90.17.00</v>
      </c>
      <c r="H1832" s="3" t="s">
        <v>83</v>
      </c>
      <c r="I1832" s="241" t="str">
        <f t="shared" si="291"/>
        <v>A</v>
      </c>
      <c r="J1832" s="307">
        <f t="shared" si="290"/>
        <v>4</v>
      </c>
      <c r="K1832" s="465" t="s">
        <v>53</v>
      </c>
      <c r="M1832" s="69" t="str">
        <f t="shared" si="284"/>
        <v>4.4.90.17.00</v>
      </c>
      <c r="N1832" s="69" t="str">
        <f t="shared" si="285"/>
        <v>44901700</v>
      </c>
      <c r="O1832" s="69" t="b">
        <f t="shared" si="286"/>
        <v>1</v>
      </c>
      <c r="P1832" s="186" t="str">
        <f t="shared" si="282"/>
        <v>44901700</v>
      </c>
      <c r="R1832" s="407" t="str">
        <f t="shared" si="287"/>
        <v>A</v>
      </c>
      <c r="S1832" s="2" t="b">
        <f t="shared" si="288"/>
        <v>1</v>
      </c>
      <c r="U1832" s="69" t="str">
        <f t="shared" si="289"/>
        <v>4.4.90.17.00 - OUTRAS DESPESAS VARIÁVEIS - PESSOAL MILITAR</v>
      </c>
    </row>
    <row r="1833" spans="1:21" x14ac:dyDescent="0.25">
      <c r="B1833" s="380" t="s">
        <v>307</v>
      </c>
      <c r="C1833" s="318" t="s">
        <v>307</v>
      </c>
      <c r="D1833" s="318" t="s">
        <v>214</v>
      </c>
      <c r="E1833" s="318" t="s">
        <v>226</v>
      </c>
      <c r="F1833" s="318" t="s">
        <v>264</v>
      </c>
      <c r="G1833" s="341" t="str">
        <f t="shared" si="283"/>
        <v>4.4.90.18.00</v>
      </c>
      <c r="H1833" s="3" t="s">
        <v>148</v>
      </c>
      <c r="I1833" s="241" t="str">
        <f t="shared" si="291"/>
        <v>A</v>
      </c>
      <c r="J1833" s="307">
        <f t="shared" si="290"/>
        <v>4</v>
      </c>
      <c r="K1833" s="465" t="s">
        <v>53</v>
      </c>
      <c r="M1833" s="69" t="str">
        <f t="shared" si="284"/>
        <v>4.4.90.18.00</v>
      </c>
      <c r="N1833" s="69" t="str">
        <f t="shared" si="285"/>
        <v>44901800</v>
      </c>
      <c r="O1833" s="69" t="b">
        <f t="shared" si="286"/>
        <v>1</v>
      </c>
      <c r="P1833" s="186" t="str">
        <f t="shared" si="282"/>
        <v>44901800</v>
      </c>
      <c r="R1833" s="407" t="str">
        <f t="shared" si="287"/>
        <v>A</v>
      </c>
      <c r="S1833" s="2" t="b">
        <f t="shared" si="288"/>
        <v>1</v>
      </c>
      <c r="U1833" s="69" t="str">
        <f t="shared" si="289"/>
        <v>4.4.90.18.00 - AUXÍLIO FINANCEIRO A ESTUDANTES</v>
      </c>
    </row>
    <row r="1834" spans="1:21" s="6" customFormat="1" x14ac:dyDescent="0.25">
      <c r="A1834" s="158"/>
      <c r="B1834" s="380" t="s">
        <v>307</v>
      </c>
      <c r="C1834" s="318" t="s">
        <v>307</v>
      </c>
      <c r="D1834" s="318" t="s">
        <v>214</v>
      </c>
      <c r="E1834" s="318" t="s">
        <v>256</v>
      </c>
      <c r="F1834" s="318" t="s">
        <v>264</v>
      </c>
      <c r="G1834" s="341" t="str">
        <f t="shared" si="283"/>
        <v>4.4.90.20.00</v>
      </c>
      <c r="H1834" s="3" t="s">
        <v>150</v>
      </c>
      <c r="I1834" s="241" t="str">
        <f t="shared" si="291"/>
        <v>A</v>
      </c>
      <c r="J1834" s="307">
        <f t="shared" si="290"/>
        <v>4</v>
      </c>
      <c r="K1834" s="465" t="s">
        <v>53</v>
      </c>
      <c r="M1834" s="69" t="str">
        <f t="shared" si="284"/>
        <v>4.4.90.20.00</v>
      </c>
      <c r="N1834" s="69" t="str">
        <f t="shared" si="285"/>
        <v>44902000</v>
      </c>
      <c r="O1834" s="69" t="b">
        <f t="shared" si="286"/>
        <v>1</v>
      </c>
      <c r="P1834" s="186" t="str">
        <f t="shared" si="282"/>
        <v>44902000</v>
      </c>
      <c r="R1834" s="409" t="str">
        <f t="shared" si="287"/>
        <v>A</v>
      </c>
      <c r="S1834" s="6" t="b">
        <f t="shared" si="288"/>
        <v>1</v>
      </c>
      <c r="U1834" s="69" t="str">
        <f t="shared" si="289"/>
        <v>4.4.90.20.00 - AUXÍLIO FINANCEIRO A PESQUISADORES</v>
      </c>
    </row>
    <row r="1835" spans="1:21" x14ac:dyDescent="0.25">
      <c r="B1835" s="384" t="s">
        <v>307</v>
      </c>
      <c r="C1835" s="322" t="s">
        <v>307</v>
      </c>
      <c r="D1835" s="322" t="s">
        <v>214</v>
      </c>
      <c r="E1835" s="322" t="s">
        <v>215</v>
      </c>
      <c r="F1835" s="322" t="s">
        <v>264</v>
      </c>
      <c r="G1835" s="346" t="str">
        <f t="shared" si="283"/>
        <v>4.4.90.30.00</v>
      </c>
      <c r="H1835" s="68" t="s">
        <v>3</v>
      </c>
      <c r="I1835" s="245" t="str">
        <f t="shared" si="291"/>
        <v>S</v>
      </c>
      <c r="J1835" s="310">
        <f t="shared" si="290"/>
        <v>4</v>
      </c>
      <c r="K1835" s="469" t="s">
        <v>60</v>
      </c>
      <c r="M1835" s="69" t="str">
        <f t="shared" si="284"/>
        <v>4.4.90.30.00</v>
      </c>
      <c r="N1835" s="69" t="str">
        <f t="shared" si="285"/>
        <v>44903000</v>
      </c>
      <c r="O1835" s="69" t="b">
        <f t="shared" si="286"/>
        <v>1</v>
      </c>
      <c r="P1835" s="186" t="str">
        <f t="shared" si="282"/>
        <v>44903000</v>
      </c>
      <c r="Q1835" s="2" t="s">
        <v>532</v>
      </c>
      <c r="R1835" s="407" t="str">
        <f t="shared" si="287"/>
        <v>S</v>
      </c>
      <c r="S1835" s="2" t="b">
        <f t="shared" si="288"/>
        <v>1</v>
      </c>
      <c r="U1835" s="69" t="str">
        <f t="shared" si="289"/>
        <v>4.4.90.30.00 - MATERIAL DE CONSUMO</v>
      </c>
    </row>
    <row r="1836" spans="1:21" x14ac:dyDescent="0.25">
      <c r="B1836" s="188" t="s">
        <v>307</v>
      </c>
      <c r="C1836" s="189" t="s">
        <v>307</v>
      </c>
      <c r="D1836" s="189" t="s">
        <v>214</v>
      </c>
      <c r="E1836" s="189" t="s">
        <v>215</v>
      </c>
      <c r="F1836" s="189" t="s">
        <v>252</v>
      </c>
      <c r="G1836" s="347" t="str">
        <f t="shared" si="283"/>
        <v>4.4.90.30.09</v>
      </c>
      <c r="H1836" s="61" t="s">
        <v>187</v>
      </c>
      <c r="I1836" s="202" t="str">
        <f t="shared" si="291"/>
        <v>A</v>
      </c>
      <c r="J1836" s="269">
        <f t="shared" si="290"/>
        <v>5</v>
      </c>
      <c r="K1836" s="470" t="s">
        <v>61</v>
      </c>
      <c r="M1836" s="69" t="str">
        <f t="shared" si="284"/>
        <v>4.4.90.30.09</v>
      </c>
      <c r="N1836" s="69" t="str">
        <f t="shared" si="285"/>
        <v>44903009</v>
      </c>
      <c r="O1836" s="69" t="b">
        <f t="shared" si="286"/>
        <v>1</v>
      </c>
      <c r="P1836" s="186" t="str">
        <f t="shared" si="282"/>
        <v>44903009</v>
      </c>
      <c r="R1836" s="407" t="str">
        <f t="shared" si="287"/>
        <v>A</v>
      </c>
      <c r="S1836" s="2" t="b">
        <f t="shared" si="288"/>
        <v>1</v>
      </c>
      <c r="U1836" s="69" t="str">
        <f t="shared" si="289"/>
        <v>4.4.90.30.09 - MATERIAL FAMACOLÓGICO</v>
      </c>
    </row>
    <row r="1837" spans="1:21" x14ac:dyDescent="0.25">
      <c r="B1837" s="188" t="s">
        <v>307</v>
      </c>
      <c r="C1837" s="189" t="s">
        <v>307</v>
      </c>
      <c r="D1837" s="189" t="s">
        <v>214</v>
      </c>
      <c r="E1837" s="189" t="s">
        <v>215</v>
      </c>
      <c r="F1837" s="189" t="s">
        <v>261</v>
      </c>
      <c r="G1837" s="347" t="str">
        <f t="shared" si="283"/>
        <v>4.4.90.30.10</v>
      </c>
      <c r="H1837" s="61" t="s">
        <v>23</v>
      </c>
      <c r="I1837" s="202" t="str">
        <f t="shared" si="291"/>
        <v>A</v>
      </c>
      <c r="J1837" s="269">
        <f t="shared" si="290"/>
        <v>5</v>
      </c>
      <c r="K1837" s="470" t="s">
        <v>61</v>
      </c>
      <c r="M1837" s="69" t="str">
        <f t="shared" si="284"/>
        <v>4.4.90.30.10</v>
      </c>
      <c r="N1837" s="69" t="str">
        <f t="shared" si="285"/>
        <v>44903010</v>
      </c>
      <c r="O1837" s="69" t="b">
        <f t="shared" si="286"/>
        <v>1</v>
      </c>
      <c r="P1837" s="186" t="str">
        <f t="shared" si="282"/>
        <v>44903010</v>
      </c>
      <c r="R1837" s="407" t="str">
        <f t="shared" si="287"/>
        <v>A</v>
      </c>
      <c r="S1837" s="2" t="b">
        <f t="shared" si="288"/>
        <v>1</v>
      </c>
      <c r="U1837" s="69" t="str">
        <f t="shared" si="289"/>
        <v>4.4.90.30.10 - MATERIAL ODONTOLÓGICO</v>
      </c>
    </row>
    <row r="1838" spans="1:21" x14ac:dyDescent="0.25">
      <c r="B1838" s="188" t="s">
        <v>307</v>
      </c>
      <c r="C1838" s="189" t="s">
        <v>307</v>
      </c>
      <c r="D1838" s="189" t="s">
        <v>214</v>
      </c>
      <c r="E1838" s="189" t="s">
        <v>215</v>
      </c>
      <c r="F1838" s="189" t="s">
        <v>268</v>
      </c>
      <c r="G1838" s="347" t="str">
        <f t="shared" si="283"/>
        <v>4.4.90.30.35</v>
      </c>
      <c r="H1838" s="61" t="s">
        <v>27</v>
      </c>
      <c r="I1838" s="202" t="str">
        <f t="shared" si="291"/>
        <v>A</v>
      </c>
      <c r="J1838" s="269">
        <f t="shared" si="290"/>
        <v>5</v>
      </c>
      <c r="K1838" s="470" t="s">
        <v>61</v>
      </c>
      <c r="M1838" s="69" t="str">
        <f t="shared" si="284"/>
        <v>4.4.90.30.35</v>
      </c>
      <c r="N1838" s="69" t="str">
        <f t="shared" si="285"/>
        <v>44903035</v>
      </c>
      <c r="O1838" s="69" t="b">
        <f t="shared" si="286"/>
        <v>1</v>
      </c>
      <c r="P1838" s="186" t="str">
        <f t="shared" si="282"/>
        <v>44903035</v>
      </c>
      <c r="R1838" s="407" t="str">
        <f t="shared" si="287"/>
        <v>A</v>
      </c>
      <c r="S1838" s="2" t="b">
        <f t="shared" si="288"/>
        <v>1</v>
      </c>
      <c r="U1838" s="69" t="str">
        <f t="shared" si="289"/>
        <v>4.4.90.30.35 - MATERIAL LABORATORIAL</v>
      </c>
    </row>
    <row r="1839" spans="1:21" x14ac:dyDescent="0.25">
      <c r="B1839" s="188" t="s">
        <v>307</v>
      </c>
      <c r="C1839" s="189" t="s">
        <v>307</v>
      </c>
      <c r="D1839" s="189" t="s">
        <v>214</v>
      </c>
      <c r="E1839" s="189" t="s">
        <v>215</v>
      </c>
      <c r="F1839" s="189" t="s">
        <v>250</v>
      </c>
      <c r="G1839" s="347" t="str">
        <f t="shared" si="283"/>
        <v>4.4.90.30.36</v>
      </c>
      <c r="H1839" s="61" t="s">
        <v>28</v>
      </c>
      <c r="I1839" s="202" t="str">
        <f t="shared" si="291"/>
        <v>A</v>
      </c>
      <c r="J1839" s="269">
        <f t="shared" si="290"/>
        <v>5</v>
      </c>
      <c r="K1839" s="470" t="s">
        <v>61</v>
      </c>
      <c r="M1839" s="69" t="str">
        <f t="shared" si="284"/>
        <v>4.4.90.30.36</v>
      </c>
      <c r="N1839" s="69" t="str">
        <f t="shared" si="285"/>
        <v>44903036</v>
      </c>
      <c r="O1839" s="69" t="b">
        <f t="shared" si="286"/>
        <v>1</v>
      </c>
      <c r="P1839" s="186" t="str">
        <f t="shared" si="282"/>
        <v>44903036</v>
      </c>
      <c r="R1839" s="407" t="str">
        <f t="shared" si="287"/>
        <v>A</v>
      </c>
      <c r="S1839" s="2" t="b">
        <f t="shared" si="288"/>
        <v>1</v>
      </c>
      <c r="U1839" s="69" t="str">
        <f t="shared" si="289"/>
        <v>4.4.90.30.36 - MATERIAL HOSPITALAR</v>
      </c>
    </row>
    <row r="1840" spans="1:21" x14ac:dyDescent="0.25">
      <c r="B1840" s="188" t="s">
        <v>307</v>
      </c>
      <c r="C1840" s="189" t="s">
        <v>307</v>
      </c>
      <c r="D1840" s="189" t="s">
        <v>214</v>
      </c>
      <c r="E1840" s="189" t="s">
        <v>215</v>
      </c>
      <c r="F1840" s="189" t="s">
        <v>270</v>
      </c>
      <c r="G1840" s="347" t="str">
        <f t="shared" si="283"/>
        <v>4.4.90.30.99</v>
      </c>
      <c r="H1840" s="61" t="s">
        <v>29</v>
      </c>
      <c r="I1840" s="202" t="str">
        <f t="shared" si="291"/>
        <v>A</v>
      </c>
      <c r="J1840" s="269">
        <f t="shared" si="290"/>
        <v>5</v>
      </c>
      <c r="K1840" s="470" t="s">
        <v>61</v>
      </c>
      <c r="M1840" s="69" t="str">
        <f t="shared" si="284"/>
        <v>4.4.90.30.99</v>
      </c>
      <c r="N1840" s="69" t="str">
        <f t="shared" si="285"/>
        <v>44903099</v>
      </c>
      <c r="O1840" s="69" t="b">
        <f t="shared" si="286"/>
        <v>1</v>
      </c>
      <c r="P1840" s="186" t="str">
        <f t="shared" ref="P1840:P1903" si="292">TRIM(SUBSTITUTE(TEXT(G1840,"00000000"),".",""))</f>
        <v>44903099</v>
      </c>
      <c r="R1840" s="407" t="str">
        <f t="shared" si="287"/>
        <v>A</v>
      </c>
      <c r="S1840" s="2" t="b">
        <f t="shared" si="288"/>
        <v>1</v>
      </c>
      <c r="U1840" s="69" t="str">
        <f t="shared" si="289"/>
        <v>4.4.90.30.99 - OUTROS MATERIAIS DE CONSUMO</v>
      </c>
    </row>
    <row r="1841" spans="1:21" x14ac:dyDescent="0.25">
      <c r="B1841" s="380" t="s">
        <v>307</v>
      </c>
      <c r="C1841" s="318" t="s">
        <v>307</v>
      </c>
      <c r="D1841" s="318" t="s">
        <v>214</v>
      </c>
      <c r="E1841" s="318" t="s">
        <v>239</v>
      </c>
      <c r="F1841" s="318" t="s">
        <v>264</v>
      </c>
      <c r="G1841" s="341" t="str">
        <f t="shared" si="283"/>
        <v>4.4.90.33.00</v>
      </c>
      <c r="H1841" s="3" t="s">
        <v>31</v>
      </c>
      <c r="I1841" s="241" t="str">
        <f t="shared" si="291"/>
        <v>A</v>
      </c>
      <c r="J1841" s="307">
        <f t="shared" si="290"/>
        <v>4</v>
      </c>
      <c r="K1841" s="465" t="s">
        <v>53</v>
      </c>
      <c r="M1841" s="69" t="str">
        <f t="shared" si="284"/>
        <v>4.4.90.33.00</v>
      </c>
      <c r="N1841" s="69" t="str">
        <f t="shared" si="285"/>
        <v>44903300</v>
      </c>
      <c r="O1841" s="69" t="b">
        <f t="shared" si="286"/>
        <v>1</v>
      </c>
      <c r="P1841" s="186" t="str">
        <f t="shared" si="292"/>
        <v>44903300</v>
      </c>
      <c r="R1841" s="407" t="str">
        <f t="shared" si="287"/>
        <v>A</v>
      </c>
      <c r="S1841" s="2" t="b">
        <f t="shared" si="288"/>
        <v>1</v>
      </c>
      <c r="U1841" s="69" t="str">
        <f t="shared" si="289"/>
        <v>4.4.90.33.00 - PASSAGENS E DESPESAS COM LOCOMOÇÃO</v>
      </c>
    </row>
    <row r="1842" spans="1:21" x14ac:dyDescent="0.25">
      <c r="B1842" s="380" t="s">
        <v>307</v>
      </c>
      <c r="C1842" s="318" t="s">
        <v>307</v>
      </c>
      <c r="D1842" s="318" t="s">
        <v>214</v>
      </c>
      <c r="E1842" s="318" t="s">
        <v>268</v>
      </c>
      <c r="F1842" s="318" t="s">
        <v>264</v>
      </c>
      <c r="G1842" s="341" t="str">
        <f t="shared" si="283"/>
        <v>4.4.90.35.00</v>
      </c>
      <c r="H1842" s="3" t="s">
        <v>132</v>
      </c>
      <c r="I1842" s="241" t="str">
        <f t="shared" si="291"/>
        <v>A</v>
      </c>
      <c r="J1842" s="307">
        <f t="shared" si="290"/>
        <v>4</v>
      </c>
      <c r="K1842" s="465" t="s">
        <v>53</v>
      </c>
      <c r="M1842" s="69" t="str">
        <f t="shared" si="284"/>
        <v>4.4.90.35.00</v>
      </c>
      <c r="N1842" s="69" t="str">
        <f t="shared" si="285"/>
        <v>44903500</v>
      </c>
      <c r="O1842" s="69" t="b">
        <f t="shared" si="286"/>
        <v>1</v>
      </c>
      <c r="P1842" s="186" t="str">
        <f t="shared" si="292"/>
        <v>44903500</v>
      </c>
      <c r="R1842" s="407" t="str">
        <f t="shared" si="287"/>
        <v>A</v>
      </c>
      <c r="S1842" s="2" t="b">
        <f t="shared" si="288"/>
        <v>1</v>
      </c>
      <c r="U1842" s="69" t="str">
        <f t="shared" si="289"/>
        <v>4.4.90.35.00 - SERVIÇOS DE CONSULTORIA</v>
      </c>
    </row>
    <row r="1843" spans="1:21" x14ac:dyDescent="0.25">
      <c r="B1843" s="380" t="s">
        <v>307</v>
      </c>
      <c r="C1843" s="318" t="s">
        <v>307</v>
      </c>
      <c r="D1843" s="318" t="s">
        <v>214</v>
      </c>
      <c r="E1843" s="318" t="s">
        <v>250</v>
      </c>
      <c r="F1843" s="318" t="s">
        <v>264</v>
      </c>
      <c r="G1843" s="341" t="str">
        <f t="shared" si="283"/>
        <v>4.4.90.36.00</v>
      </c>
      <c r="H1843" s="3" t="s">
        <v>133</v>
      </c>
      <c r="I1843" s="241" t="str">
        <f t="shared" si="291"/>
        <v>A</v>
      </c>
      <c r="J1843" s="307">
        <f t="shared" si="290"/>
        <v>4</v>
      </c>
      <c r="K1843" s="465" t="s">
        <v>53</v>
      </c>
      <c r="M1843" s="69" t="str">
        <f t="shared" si="284"/>
        <v>4.4.90.36.00</v>
      </c>
      <c r="N1843" s="69" t="str">
        <f t="shared" si="285"/>
        <v>44903600</v>
      </c>
      <c r="O1843" s="69" t="b">
        <f t="shared" si="286"/>
        <v>1</v>
      </c>
      <c r="P1843" s="186" t="str">
        <f t="shared" si="292"/>
        <v>44903600</v>
      </c>
      <c r="R1843" s="407" t="str">
        <f t="shared" si="287"/>
        <v>A</v>
      </c>
      <c r="S1843" s="2" t="b">
        <f t="shared" si="288"/>
        <v>1</v>
      </c>
      <c r="U1843" s="69" t="str">
        <f t="shared" si="289"/>
        <v>4.4.90.36.00 - OUTROS SERVIÇOS DE TERCEIROS - PESSOA FÍSICA</v>
      </c>
    </row>
    <row r="1844" spans="1:21" x14ac:dyDescent="0.25">
      <c r="B1844" s="380" t="s">
        <v>307</v>
      </c>
      <c r="C1844" s="318" t="s">
        <v>307</v>
      </c>
      <c r="D1844" s="318" t="s">
        <v>214</v>
      </c>
      <c r="E1844" s="318" t="s">
        <v>240</v>
      </c>
      <c r="F1844" s="318" t="s">
        <v>264</v>
      </c>
      <c r="G1844" s="341" t="str">
        <f t="shared" si="283"/>
        <v>4.4.90.37.00</v>
      </c>
      <c r="H1844" s="3" t="s">
        <v>134</v>
      </c>
      <c r="I1844" s="241" t="str">
        <f t="shared" si="291"/>
        <v>A</v>
      </c>
      <c r="J1844" s="307">
        <f t="shared" si="290"/>
        <v>4</v>
      </c>
      <c r="K1844" s="465" t="s">
        <v>53</v>
      </c>
      <c r="M1844" s="69" t="str">
        <f t="shared" si="284"/>
        <v>4.4.90.37.00</v>
      </c>
      <c r="N1844" s="69" t="str">
        <f t="shared" si="285"/>
        <v>44903700</v>
      </c>
      <c r="O1844" s="69" t="b">
        <f t="shared" si="286"/>
        <v>1</v>
      </c>
      <c r="P1844" s="186" t="str">
        <f t="shared" si="292"/>
        <v>44903700</v>
      </c>
      <c r="R1844" s="407" t="str">
        <f t="shared" si="287"/>
        <v>A</v>
      </c>
      <c r="S1844" s="2" t="b">
        <f t="shared" si="288"/>
        <v>1</v>
      </c>
      <c r="U1844" s="69" t="str">
        <f t="shared" si="289"/>
        <v>4.4.90.37.00 - LOCAÇÃO DE MÃO-DE-OBRA</v>
      </c>
    </row>
    <row r="1845" spans="1:21" x14ac:dyDescent="0.25">
      <c r="B1845" s="380" t="s">
        <v>307</v>
      </c>
      <c r="C1845" s="318" t="s">
        <v>307</v>
      </c>
      <c r="D1845" s="318" t="s">
        <v>214</v>
      </c>
      <c r="E1845" s="318" t="s">
        <v>262</v>
      </c>
      <c r="F1845" s="318" t="s">
        <v>264</v>
      </c>
      <c r="G1845" s="341" t="str">
        <f t="shared" si="283"/>
        <v>4.4.90.39.00</v>
      </c>
      <c r="H1845" s="3" t="s">
        <v>126</v>
      </c>
      <c r="I1845" s="241" t="str">
        <f t="shared" si="291"/>
        <v>A</v>
      </c>
      <c r="J1845" s="307">
        <f t="shared" si="290"/>
        <v>4</v>
      </c>
      <c r="K1845" s="465" t="s">
        <v>53</v>
      </c>
      <c r="M1845" s="69" t="str">
        <f t="shared" si="284"/>
        <v>4.4.90.39.00</v>
      </c>
      <c r="N1845" s="69" t="str">
        <f t="shared" si="285"/>
        <v>44903900</v>
      </c>
      <c r="O1845" s="69" t="b">
        <f t="shared" si="286"/>
        <v>1</v>
      </c>
      <c r="P1845" s="186" t="str">
        <f t="shared" si="292"/>
        <v>44903900</v>
      </c>
      <c r="R1845" s="407" t="str">
        <f t="shared" si="287"/>
        <v>A</v>
      </c>
      <c r="S1845" s="2" t="b">
        <f t="shared" si="288"/>
        <v>1</v>
      </c>
      <c r="U1845" s="69" t="str">
        <f t="shared" si="289"/>
        <v>4.4.90.39.00 - OUTROS SERVIÇOS DE TERCEIROS - PESSOA JURÍDICA</v>
      </c>
    </row>
    <row r="1846" spans="1:21" x14ac:dyDescent="0.25">
      <c r="B1846" s="380" t="s">
        <v>307</v>
      </c>
      <c r="C1846" s="318" t="s">
        <v>307</v>
      </c>
      <c r="D1846" s="318" t="s">
        <v>214</v>
      </c>
      <c r="E1846" s="318" t="s">
        <v>231</v>
      </c>
      <c r="F1846" s="318" t="s">
        <v>264</v>
      </c>
      <c r="G1846" s="341" t="str">
        <f t="shared" si="283"/>
        <v>4.4.90.40.00</v>
      </c>
      <c r="H1846" s="3" t="s">
        <v>183</v>
      </c>
      <c r="I1846" s="241" t="str">
        <f t="shared" si="291"/>
        <v>A</v>
      </c>
      <c r="J1846" s="307">
        <f t="shared" si="290"/>
        <v>4</v>
      </c>
      <c r="K1846" s="465" t="s">
        <v>53</v>
      </c>
      <c r="M1846" s="69" t="str">
        <f t="shared" si="284"/>
        <v>4.4.90.40.00</v>
      </c>
      <c r="N1846" s="69" t="str">
        <f t="shared" si="285"/>
        <v>44904000</v>
      </c>
      <c r="O1846" s="69" t="b">
        <f t="shared" si="286"/>
        <v>1</v>
      </c>
      <c r="P1846" s="186" t="str">
        <f t="shared" si="292"/>
        <v>44904000</v>
      </c>
      <c r="R1846" s="407" t="str">
        <f t="shared" si="287"/>
        <v>A</v>
      </c>
      <c r="S1846" s="2" t="b">
        <f t="shared" si="288"/>
        <v>1</v>
      </c>
      <c r="U1846" s="69" t="str">
        <f t="shared" si="289"/>
        <v>4.4.90.40.00 - SERVIÇOS DE TECNOLOGIA DA INFORMAÇÃO E COMUNICAÇÃO - PJ</v>
      </c>
    </row>
    <row r="1847" spans="1:21" s="6" customFormat="1" x14ac:dyDescent="0.25">
      <c r="A1847" s="158"/>
      <c r="B1847" s="380" t="s">
        <v>307</v>
      </c>
      <c r="C1847" s="318" t="s">
        <v>307</v>
      </c>
      <c r="D1847" s="318" t="s">
        <v>214</v>
      </c>
      <c r="E1847" s="318" t="s">
        <v>247</v>
      </c>
      <c r="F1847" s="318" t="s">
        <v>264</v>
      </c>
      <c r="G1847" s="341" t="str">
        <f t="shared" si="283"/>
        <v>4.4.90.47.00</v>
      </c>
      <c r="H1847" s="3" t="s">
        <v>169</v>
      </c>
      <c r="I1847" s="241" t="str">
        <f t="shared" si="291"/>
        <v>A</v>
      </c>
      <c r="J1847" s="307">
        <f t="shared" si="290"/>
        <v>4</v>
      </c>
      <c r="K1847" s="465" t="s">
        <v>53</v>
      </c>
      <c r="M1847" s="69" t="str">
        <f t="shared" si="284"/>
        <v>4.4.90.47.00</v>
      </c>
      <c r="N1847" s="69" t="str">
        <f t="shared" si="285"/>
        <v>44904700</v>
      </c>
      <c r="O1847" s="69" t="b">
        <f t="shared" si="286"/>
        <v>1</v>
      </c>
      <c r="P1847" s="186" t="str">
        <f t="shared" si="292"/>
        <v>44904700</v>
      </c>
      <c r="R1847" s="409" t="str">
        <f t="shared" si="287"/>
        <v>A</v>
      </c>
      <c r="S1847" s="6" t="b">
        <f t="shared" si="288"/>
        <v>1</v>
      </c>
      <c r="U1847" s="69" t="str">
        <f t="shared" si="289"/>
        <v>4.4.90.47.00 - OBRIGAÇÕES TRIBUTÁRIAS E CONTRIBUTIVAS</v>
      </c>
    </row>
    <row r="1848" spans="1:21" x14ac:dyDescent="0.25">
      <c r="B1848" s="384" t="s">
        <v>307</v>
      </c>
      <c r="C1848" s="322" t="s">
        <v>307</v>
      </c>
      <c r="D1848" s="322" t="s">
        <v>214</v>
      </c>
      <c r="E1848" s="322" t="s">
        <v>271</v>
      </c>
      <c r="F1848" s="322" t="s">
        <v>264</v>
      </c>
      <c r="G1848" s="346" t="str">
        <f t="shared" si="283"/>
        <v>4.4.90.51.00</v>
      </c>
      <c r="H1848" s="68" t="s">
        <v>185</v>
      </c>
      <c r="I1848" s="245" t="str">
        <f t="shared" si="291"/>
        <v>S</v>
      </c>
      <c r="J1848" s="310">
        <f t="shared" si="290"/>
        <v>4</v>
      </c>
      <c r="K1848" s="469" t="s">
        <v>60</v>
      </c>
      <c r="M1848" s="69" t="str">
        <f t="shared" si="284"/>
        <v>4.4.90.51.00</v>
      </c>
      <c r="N1848" s="69" t="str">
        <f t="shared" si="285"/>
        <v>44905100</v>
      </c>
      <c r="O1848" s="69" t="b">
        <f t="shared" si="286"/>
        <v>1</v>
      </c>
      <c r="P1848" s="186" t="str">
        <f t="shared" si="292"/>
        <v>44905100</v>
      </c>
      <c r="R1848" s="407" t="str">
        <f t="shared" si="287"/>
        <v>S</v>
      </c>
      <c r="S1848" s="2" t="b">
        <f t="shared" si="288"/>
        <v>1</v>
      </c>
      <c r="U1848" s="69" t="str">
        <f t="shared" si="289"/>
        <v>4.4.90.51.00 - OBRAS E INSTALAÇÕES</v>
      </c>
    </row>
    <row r="1849" spans="1:21" x14ac:dyDescent="0.25">
      <c r="B1849" s="188" t="s">
        <v>307</v>
      </c>
      <c r="C1849" s="189" t="s">
        <v>307</v>
      </c>
      <c r="D1849" s="189" t="s">
        <v>214</v>
      </c>
      <c r="E1849" s="189" t="s">
        <v>271</v>
      </c>
      <c r="F1849" s="189" t="s">
        <v>296</v>
      </c>
      <c r="G1849" s="347" t="str">
        <f t="shared" si="283"/>
        <v>4.4.90.51.80</v>
      </c>
      <c r="H1849" s="61" t="s">
        <v>7</v>
      </c>
      <c r="I1849" s="202" t="str">
        <f t="shared" si="291"/>
        <v>A</v>
      </c>
      <c r="J1849" s="269">
        <f t="shared" si="290"/>
        <v>5</v>
      </c>
      <c r="K1849" s="470" t="s">
        <v>61</v>
      </c>
      <c r="M1849" s="69" t="str">
        <f t="shared" si="284"/>
        <v>4.4.90.51.80</v>
      </c>
      <c r="N1849" s="69" t="str">
        <f t="shared" si="285"/>
        <v>44905180</v>
      </c>
      <c r="O1849" s="69" t="b">
        <f t="shared" si="286"/>
        <v>1</v>
      </c>
      <c r="P1849" s="186" t="str">
        <f t="shared" si="292"/>
        <v>44905180</v>
      </c>
      <c r="R1849" s="407" t="str">
        <f t="shared" si="287"/>
        <v>A</v>
      </c>
      <c r="S1849" s="2" t="b">
        <f t="shared" si="288"/>
        <v>1</v>
      </c>
      <c r="U1849" s="69" t="str">
        <f t="shared" si="289"/>
        <v>4.4.90.51.80 - ESTUDOS E PROJETOS</v>
      </c>
    </row>
    <row r="1850" spans="1:21" x14ac:dyDescent="0.25">
      <c r="B1850" s="188" t="s">
        <v>307</v>
      </c>
      <c r="C1850" s="189" t="s">
        <v>307</v>
      </c>
      <c r="D1850" s="189" t="s">
        <v>214</v>
      </c>
      <c r="E1850" s="189" t="s">
        <v>271</v>
      </c>
      <c r="F1850" s="189" t="s">
        <v>317</v>
      </c>
      <c r="G1850" s="347" t="str">
        <f t="shared" si="283"/>
        <v>4.4.90.51.91</v>
      </c>
      <c r="H1850" s="61" t="s">
        <v>6</v>
      </c>
      <c r="I1850" s="202" t="str">
        <f t="shared" si="291"/>
        <v>A</v>
      </c>
      <c r="J1850" s="269">
        <f t="shared" si="290"/>
        <v>5</v>
      </c>
      <c r="K1850" s="470" t="s">
        <v>61</v>
      </c>
      <c r="M1850" s="69" t="str">
        <f t="shared" si="284"/>
        <v>4.4.90.51.91</v>
      </c>
      <c r="N1850" s="69" t="str">
        <f t="shared" si="285"/>
        <v>44905191</v>
      </c>
      <c r="O1850" s="69" t="b">
        <f t="shared" si="286"/>
        <v>1</v>
      </c>
      <c r="P1850" s="186" t="str">
        <f t="shared" si="292"/>
        <v>44905191</v>
      </c>
      <c r="R1850" s="407" t="str">
        <f t="shared" si="287"/>
        <v>A</v>
      </c>
      <c r="S1850" s="2" t="b">
        <f t="shared" si="288"/>
        <v>1</v>
      </c>
      <c r="U1850" s="69" t="str">
        <f t="shared" si="289"/>
        <v>4.4.90.51.91 - OBRAS EM ANDAMENTO</v>
      </c>
    </row>
    <row r="1851" spans="1:21" s="6" customFormat="1" x14ac:dyDescent="0.25">
      <c r="A1851" s="158"/>
      <c r="B1851" s="188" t="s">
        <v>307</v>
      </c>
      <c r="C1851" s="189" t="s">
        <v>307</v>
      </c>
      <c r="D1851" s="189" t="s">
        <v>214</v>
      </c>
      <c r="E1851" s="189" t="s">
        <v>271</v>
      </c>
      <c r="F1851" s="189" t="s">
        <v>270</v>
      </c>
      <c r="G1851" s="347" t="str">
        <f t="shared" si="283"/>
        <v>4.4.90.51.99</v>
      </c>
      <c r="H1851" s="61" t="s">
        <v>744</v>
      </c>
      <c r="I1851" s="202" t="str">
        <f t="shared" si="291"/>
        <v>A</v>
      </c>
      <c r="J1851" s="269">
        <f t="shared" si="290"/>
        <v>5</v>
      </c>
      <c r="K1851" s="470" t="s">
        <v>61</v>
      </c>
      <c r="M1851" s="69" t="str">
        <f t="shared" si="284"/>
        <v>4.4.90.51.99</v>
      </c>
      <c r="N1851" s="69" t="str">
        <f t="shared" si="285"/>
        <v>44905199</v>
      </c>
      <c r="O1851" s="69" t="b">
        <f t="shared" si="286"/>
        <v>1</v>
      </c>
      <c r="P1851" s="186" t="str">
        <f t="shared" si="292"/>
        <v>44905199</v>
      </c>
      <c r="R1851" s="409" t="str">
        <f t="shared" si="287"/>
        <v>A</v>
      </c>
      <c r="S1851" s="6" t="b">
        <f t="shared" si="288"/>
        <v>1</v>
      </c>
      <c r="U1851" s="69" t="str">
        <f t="shared" si="289"/>
        <v>4.4.90.51.99 - OUTRAS OBRAS E INSTALAÇÕES</v>
      </c>
    </row>
    <row r="1852" spans="1:21" s="62" customFormat="1" x14ac:dyDescent="0.25">
      <c r="A1852" s="158"/>
      <c r="B1852" s="384" t="s">
        <v>307</v>
      </c>
      <c r="C1852" s="322" t="s">
        <v>307</v>
      </c>
      <c r="D1852" s="322" t="s">
        <v>214</v>
      </c>
      <c r="E1852" s="322" t="s">
        <v>272</v>
      </c>
      <c r="F1852" s="322" t="s">
        <v>264</v>
      </c>
      <c r="G1852" s="346" t="str">
        <f t="shared" si="283"/>
        <v>4.4.90.52.00</v>
      </c>
      <c r="H1852" s="68" t="s">
        <v>186</v>
      </c>
      <c r="I1852" s="245" t="str">
        <f t="shared" si="291"/>
        <v>S</v>
      </c>
      <c r="J1852" s="310">
        <f t="shared" si="290"/>
        <v>4</v>
      </c>
      <c r="K1852" s="469" t="s">
        <v>60</v>
      </c>
      <c r="M1852" s="69" t="str">
        <f t="shared" si="284"/>
        <v>4.4.90.52.00</v>
      </c>
      <c r="N1852" s="69" t="str">
        <f t="shared" si="285"/>
        <v>44905200</v>
      </c>
      <c r="O1852" s="69" t="b">
        <f t="shared" si="286"/>
        <v>1</v>
      </c>
      <c r="P1852" s="186" t="str">
        <f t="shared" si="292"/>
        <v>44905200</v>
      </c>
      <c r="R1852" s="409" t="str">
        <f t="shared" si="287"/>
        <v>S</v>
      </c>
      <c r="S1852" s="62" t="b">
        <f t="shared" si="288"/>
        <v>1</v>
      </c>
      <c r="U1852" s="69" t="str">
        <f t="shared" si="289"/>
        <v>4.4.90.52.00 - EQUIPAMENTOS E MATERIAL PERMANENTE</v>
      </c>
    </row>
    <row r="1853" spans="1:21" s="62" customFormat="1" x14ac:dyDescent="0.25">
      <c r="A1853" s="158"/>
      <c r="B1853" s="136" t="s">
        <v>307</v>
      </c>
      <c r="C1853" s="94" t="s">
        <v>307</v>
      </c>
      <c r="D1853" s="94" t="s">
        <v>214</v>
      </c>
      <c r="E1853" s="94" t="s">
        <v>272</v>
      </c>
      <c r="F1853" s="94" t="s">
        <v>216</v>
      </c>
      <c r="G1853" s="350" t="str">
        <f t="shared" si="283"/>
        <v>4.4.90.52.02</v>
      </c>
      <c r="H1853" s="95" t="s">
        <v>482</v>
      </c>
      <c r="I1853" s="207" t="str">
        <f t="shared" si="291"/>
        <v>A</v>
      </c>
      <c r="J1853" s="273">
        <f t="shared" si="290"/>
        <v>5</v>
      </c>
      <c r="K1853" s="474" t="s">
        <v>61</v>
      </c>
      <c r="M1853" s="69" t="str">
        <f t="shared" si="284"/>
        <v>4.4.90.52.02</v>
      </c>
      <c r="N1853" s="69" t="str">
        <f t="shared" si="285"/>
        <v>44905202</v>
      </c>
      <c r="O1853" s="69" t="b">
        <f t="shared" si="286"/>
        <v>1</v>
      </c>
      <c r="P1853" s="186" t="str">
        <f t="shared" si="292"/>
        <v>44905202</v>
      </c>
      <c r="R1853" s="409" t="str">
        <f t="shared" si="287"/>
        <v>A</v>
      </c>
      <c r="S1853" s="62" t="b">
        <f t="shared" si="288"/>
        <v>1</v>
      </c>
      <c r="U1853" s="69" t="str">
        <f t="shared" si="289"/>
        <v>4.4.90.52.02 - AERONAVES</v>
      </c>
    </row>
    <row r="1854" spans="1:21" s="62" customFormat="1" x14ac:dyDescent="0.25">
      <c r="A1854" s="158"/>
      <c r="B1854" s="136" t="s">
        <v>307</v>
      </c>
      <c r="C1854" s="94" t="s">
        <v>307</v>
      </c>
      <c r="D1854" s="94" t="s">
        <v>214</v>
      </c>
      <c r="E1854" s="94" t="s">
        <v>272</v>
      </c>
      <c r="F1854" s="94" t="s">
        <v>218</v>
      </c>
      <c r="G1854" s="350" t="str">
        <f t="shared" si="283"/>
        <v>4.4.90.52.04</v>
      </c>
      <c r="H1854" s="95" t="s">
        <v>483</v>
      </c>
      <c r="I1854" s="207" t="str">
        <f t="shared" si="291"/>
        <v>A</v>
      </c>
      <c r="J1854" s="273">
        <f t="shared" si="290"/>
        <v>5</v>
      </c>
      <c r="K1854" s="474" t="s">
        <v>61</v>
      </c>
      <c r="M1854" s="69" t="str">
        <f t="shared" si="284"/>
        <v>4.4.90.52.04</v>
      </c>
      <c r="N1854" s="69" t="str">
        <f t="shared" si="285"/>
        <v>44905204</v>
      </c>
      <c r="O1854" s="69" t="b">
        <f t="shared" si="286"/>
        <v>1</v>
      </c>
      <c r="P1854" s="186" t="str">
        <f t="shared" si="292"/>
        <v>44905204</v>
      </c>
      <c r="R1854" s="409" t="str">
        <f t="shared" si="287"/>
        <v>A</v>
      </c>
      <c r="S1854" s="62" t="b">
        <f t="shared" si="288"/>
        <v>1</v>
      </c>
      <c r="U1854" s="69" t="str">
        <f t="shared" si="289"/>
        <v>4.4.90.52.04 - APARELHOS DE MEDIÇÃO E ORIENTAÇÃO</v>
      </c>
    </row>
    <row r="1855" spans="1:21" x14ac:dyDescent="0.25">
      <c r="B1855" s="136" t="s">
        <v>307</v>
      </c>
      <c r="C1855" s="94" t="s">
        <v>307</v>
      </c>
      <c r="D1855" s="94" t="s">
        <v>214</v>
      </c>
      <c r="E1855" s="94" t="s">
        <v>272</v>
      </c>
      <c r="F1855" s="94" t="s">
        <v>220</v>
      </c>
      <c r="G1855" s="350" t="str">
        <f t="shared" si="283"/>
        <v>4.4.90.52.06</v>
      </c>
      <c r="H1855" s="95" t="s">
        <v>484</v>
      </c>
      <c r="I1855" s="207" t="str">
        <f t="shared" si="291"/>
        <v>A</v>
      </c>
      <c r="J1855" s="273">
        <f t="shared" si="290"/>
        <v>5</v>
      </c>
      <c r="K1855" s="474" t="s">
        <v>61</v>
      </c>
      <c r="M1855" s="69" t="str">
        <f t="shared" si="284"/>
        <v>4.4.90.52.06</v>
      </c>
      <c r="N1855" s="69" t="str">
        <f t="shared" si="285"/>
        <v>44905206</v>
      </c>
      <c r="O1855" s="69" t="b">
        <f t="shared" si="286"/>
        <v>1</v>
      </c>
      <c r="P1855" s="186" t="str">
        <f t="shared" si="292"/>
        <v>44905206</v>
      </c>
      <c r="R1855" s="407" t="str">
        <f t="shared" si="287"/>
        <v>A</v>
      </c>
      <c r="S1855" s="2" t="b">
        <f t="shared" si="288"/>
        <v>1</v>
      </c>
      <c r="U1855" s="69" t="str">
        <f t="shared" si="289"/>
        <v>4.4.90.52.06 - APARELHOS E EQUIPAMENTOS DE COMUNICAÇÃO</v>
      </c>
    </row>
    <row r="1856" spans="1:21" s="60" customFormat="1" x14ac:dyDescent="0.25">
      <c r="A1856" s="157"/>
      <c r="B1856" s="136" t="s">
        <v>307</v>
      </c>
      <c r="C1856" s="94" t="s">
        <v>307</v>
      </c>
      <c r="D1856" s="94" t="s">
        <v>214</v>
      </c>
      <c r="E1856" s="94" t="s">
        <v>272</v>
      </c>
      <c r="F1856" s="94" t="s">
        <v>222</v>
      </c>
      <c r="G1856" s="350" t="str">
        <f t="shared" si="283"/>
        <v>4.4.90.52.08</v>
      </c>
      <c r="H1856" s="95" t="s">
        <v>745</v>
      </c>
      <c r="I1856" s="207" t="str">
        <f t="shared" si="291"/>
        <v>A</v>
      </c>
      <c r="J1856" s="273">
        <f t="shared" si="290"/>
        <v>5</v>
      </c>
      <c r="K1856" s="474" t="s">
        <v>61</v>
      </c>
      <c r="M1856" s="69" t="str">
        <f t="shared" si="284"/>
        <v>4.4.90.52.08</v>
      </c>
      <c r="N1856" s="69" t="str">
        <f t="shared" si="285"/>
        <v>44905208</v>
      </c>
      <c r="O1856" s="69" t="b">
        <f t="shared" si="286"/>
        <v>1</v>
      </c>
      <c r="P1856" s="186" t="str">
        <f t="shared" si="292"/>
        <v>44905208</v>
      </c>
      <c r="R1856" s="407" t="str">
        <f t="shared" si="287"/>
        <v>A</v>
      </c>
      <c r="S1856" s="60" t="b">
        <f t="shared" si="288"/>
        <v>1</v>
      </c>
      <c r="U1856" s="69" t="str">
        <f t="shared" si="289"/>
        <v>4.4.90.52.08 - APAR.EQUIP.UTENS.MED., ODONT, LABOR.HOSPIT.</v>
      </c>
    </row>
    <row r="1857" spans="1:21" s="60" customFormat="1" x14ac:dyDescent="0.25">
      <c r="A1857" s="157"/>
      <c r="B1857" s="136" t="s">
        <v>307</v>
      </c>
      <c r="C1857" s="94" t="s">
        <v>307</v>
      </c>
      <c r="D1857" s="94" t="s">
        <v>214</v>
      </c>
      <c r="E1857" s="94" t="s">
        <v>272</v>
      </c>
      <c r="F1857" s="94" t="s">
        <v>261</v>
      </c>
      <c r="G1857" s="350" t="str">
        <f t="shared" si="283"/>
        <v>4.4.90.52.10</v>
      </c>
      <c r="H1857" s="95" t="s">
        <v>485</v>
      </c>
      <c r="I1857" s="207" t="str">
        <f t="shared" si="291"/>
        <v>A</v>
      </c>
      <c r="J1857" s="273">
        <f t="shared" si="290"/>
        <v>5</v>
      </c>
      <c r="K1857" s="474" t="s">
        <v>61</v>
      </c>
      <c r="M1857" s="69" t="str">
        <f t="shared" si="284"/>
        <v>4.4.90.52.10</v>
      </c>
      <c r="N1857" s="69" t="str">
        <f t="shared" si="285"/>
        <v>44905210</v>
      </c>
      <c r="O1857" s="69" t="b">
        <f t="shared" si="286"/>
        <v>1</v>
      </c>
      <c r="P1857" s="186" t="str">
        <f t="shared" si="292"/>
        <v>44905210</v>
      </c>
      <c r="R1857" s="407" t="str">
        <f t="shared" si="287"/>
        <v>A</v>
      </c>
      <c r="S1857" s="60" t="b">
        <f t="shared" si="288"/>
        <v>1</v>
      </c>
      <c r="U1857" s="69" t="str">
        <f t="shared" si="289"/>
        <v>4.4.90.52.10 - APARELHOS E EQUIPAMENTOS PARA ESPORTES E DIVERSÕES</v>
      </c>
    </row>
    <row r="1858" spans="1:21" s="60" customFormat="1" x14ac:dyDescent="0.25">
      <c r="A1858" s="157"/>
      <c r="B1858" s="136" t="s">
        <v>307</v>
      </c>
      <c r="C1858" s="94" t="s">
        <v>307</v>
      </c>
      <c r="D1858" s="94" t="s">
        <v>214</v>
      </c>
      <c r="E1858" s="94" t="s">
        <v>272</v>
      </c>
      <c r="F1858" s="94" t="s">
        <v>223</v>
      </c>
      <c r="G1858" s="350" t="str">
        <f t="shared" si="283"/>
        <v>4.4.90.52.12</v>
      </c>
      <c r="H1858" s="95" t="s">
        <v>486</v>
      </c>
      <c r="I1858" s="207" t="str">
        <f t="shared" si="291"/>
        <v>A</v>
      </c>
      <c r="J1858" s="273">
        <f t="shared" si="290"/>
        <v>5</v>
      </c>
      <c r="K1858" s="474" t="s">
        <v>61</v>
      </c>
      <c r="M1858" s="69" t="str">
        <f t="shared" si="284"/>
        <v>4.4.90.52.12</v>
      </c>
      <c r="N1858" s="69" t="str">
        <f t="shared" si="285"/>
        <v>44905212</v>
      </c>
      <c r="O1858" s="69" t="b">
        <f t="shared" si="286"/>
        <v>1</v>
      </c>
      <c r="P1858" s="186" t="str">
        <f t="shared" si="292"/>
        <v>44905212</v>
      </c>
      <c r="R1858" s="407" t="str">
        <f t="shared" si="287"/>
        <v>A</v>
      </c>
      <c r="S1858" s="60" t="b">
        <f t="shared" si="288"/>
        <v>1</v>
      </c>
      <c r="U1858" s="69" t="str">
        <f t="shared" si="289"/>
        <v>4.4.90.52.12 - APARELHOS E UTENSÍLIOS DOMÉSTICOS</v>
      </c>
    </row>
    <row r="1859" spans="1:21" s="60" customFormat="1" x14ac:dyDescent="0.25">
      <c r="A1859" s="157"/>
      <c r="B1859" s="136" t="s">
        <v>307</v>
      </c>
      <c r="C1859" s="94" t="s">
        <v>307</v>
      </c>
      <c r="D1859" s="94" t="s">
        <v>214</v>
      </c>
      <c r="E1859" s="94" t="s">
        <v>272</v>
      </c>
      <c r="F1859" s="94" t="s">
        <v>254</v>
      </c>
      <c r="G1859" s="350" t="str">
        <f t="shared" si="283"/>
        <v>4.4.90.52.14</v>
      </c>
      <c r="H1859" s="95" t="s">
        <v>487</v>
      </c>
      <c r="I1859" s="207" t="str">
        <f t="shared" si="291"/>
        <v>A</v>
      </c>
      <c r="J1859" s="273">
        <f t="shared" si="290"/>
        <v>5</v>
      </c>
      <c r="K1859" s="474" t="s">
        <v>61</v>
      </c>
      <c r="M1859" s="69" t="str">
        <f t="shared" si="284"/>
        <v>4.4.90.52.14</v>
      </c>
      <c r="N1859" s="69" t="str">
        <f t="shared" si="285"/>
        <v>44905214</v>
      </c>
      <c r="O1859" s="69" t="b">
        <f t="shared" si="286"/>
        <v>1</v>
      </c>
      <c r="P1859" s="186" t="str">
        <f t="shared" si="292"/>
        <v>44905214</v>
      </c>
      <c r="R1859" s="407" t="str">
        <f t="shared" si="287"/>
        <v>A</v>
      </c>
      <c r="S1859" s="60" t="b">
        <f t="shared" si="288"/>
        <v>1</v>
      </c>
      <c r="U1859" s="69" t="str">
        <f t="shared" si="289"/>
        <v>4.4.90.52.14 - ARMAMENTOS</v>
      </c>
    </row>
    <row r="1860" spans="1:21" s="60" customFormat="1" x14ac:dyDescent="0.25">
      <c r="A1860" s="157"/>
      <c r="B1860" s="136" t="s">
        <v>307</v>
      </c>
      <c r="C1860" s="94" t="s">
        <v>307</v>
      </c>
      <c r="D1860" s="94" t="s">
        <v>214</v>
      </c>
      <c r="E1860" s="94" t="s">
        <v>272</v>
      </c>
      <c r="F1860" s="94" t="s">
        <v>226</v>
      </c>
      <c r="G1860" s="350" t="str">
        <f t="shared" si="283"/>
        <v>4.4.90.52.18</v>
      </c>
      <c r="H1860" s="95" t="s">
        <v>488</v>
      </c>
      <c r="I1860" s="207" t="str">
        <f t="shared" si="291"/>
        <v>A</v>
      </c>
      <c r="J1860" s="273">
        <f t="shared" si="290"/>
        <v>5</v>
      </c>
      <c r="K1860" s="474" t="s">
        <v>61</v>
      </c>
      <c r="M1860" s="69" t="str">
        <f t="shared" si="284"/>
        <v>4.4.90.52.18</v>
      </c>
      <c r="N1860" s="69" t="str">
        <f t="shared" si="285"/>
        <v>44905218</v>
      </c>
      <c r="O1860" s="69" t="b">
        <f t="shared" si="286"/>
        <v>1</v>
      </c>
      <c r="P1860" s="186" t="str">
        <f t="shared" si="292"/>
        <v>44905218</v>
      </c>
      <c r="R1860" s="407" t="str">
        <f t="shared" si="287"/>
        <v>A</v>
      </c>
      <c r="S1860" s="60" t="b">
        <f t="shared" si="288"/>
        <v>1</v>
      </c>
      <c r="U1860" s="69" t="str">
        <f t="shared" si="289"/>
        <v>4.4.90.52.18 - COLEÇÕES E MATERIAIS BIBLIOGRÁFICOS</v>
      </c>
    </row>
    <row r="1861" spans="1:21" s="60" customFormat="1" x14ac:dyDescent="0.25">
      <c r="A1861" s="157"/>
      <c r="B1861" s="136" t="s">
        <v>307</v>
      </c>
      <c r="C1861" s="94" t="s">
        <v>307</v>
      </c>
      <c r="D1861" s="94" t="s">
        <v>214</v>
      </c>
      <c r="E1861" s="94" t="s">
        <v>272</v>
      </c>
      <c r="F1861" s="94" t="s">
        <v>227</v>
      </c>
      <c r="G1861" s="350" t="str">
        <f t="shared" si="283"/>
        <v>4.4.90.52.19</v>
      </c>
      <c r="H1861" s="95" t="s">
        <v>489</v>
      </c>
      <c r="I1861" s="207" t="str">
        <f t="shared" si="291"/>
        <v>A</v>
      </c>
      <c r="J1861" s="273">
        <f t="shared" si="290"/>
        <v>5</v>
      </c>
      <c r="K1861" s="474" t="s">
        <v>61</v>
      </c>
      <c r="M1861" s="69" t="str">
        <f t="shared" si="284"/>
        <v>4.4.90.52.19</v>
      </c>
      <c r="N1861" s="69" t="str">
        <f t="shared" si="285"/>
        <v>44905219</v>
      </c>
      <c r="O1861" s="69" t="b">
        <f t="shared" si="286"/>
        <v>1</v>
      </c>
      <c r="P1861" s="186" t="str">
        <f t="shared" si="292"/>
        <v>44905219</v>
      </c>
      <c r="R1861" s="407" t="str">
        <f t="shared" si="287"/>
        <v>A</v>
      </c>
      <c r="S1861" s="60" t="b">
        <f t="shared" si="288"/>
        <v>1</v>
      </c>
      <c r="U1861" s="69" t="str">
        <f t="shared" si="289"/>
        <v>4.4.90.52.19 - DISCOTECAS E FILMOTECAS</v>
      </c>
    </row>
    <row r="1862" spans="1:21" s="60" customFormat="1" x14ac:dyDescent="0.25">
      <c r="A1862" s="157"/>
      <c r="B1862" s="136" t="s">
        <v>307</v>
      </c>
      <c r="C1862" s="94" t="s">
        <v>307</v>
      </c>
      <c r="D1862" s="94" t="s">
        <v>214</v>
      </c>
      <c r="E1862" s="94" t="s">
        <v>272</v>
      </c>
      <c r="F1862" s="94" t="s">
        <v>256</v>
      </c>
      <c r="G1862" s="350" t="str">
        <f t="shared" si="283"/>
        <v>4.4.90.52.20</v>
      </c>
      <c r="H1862" s="95" t="s">
        <v>490</v>
      </c>
      <c r="I1862" s="207" t="str">
        <f t="shared" si="291"/>
        <v>A</v>
      </c>
      <c r="J1862" s="273">
        <f t="shared" si="290"/>
        <v>5</v>
      </c>
      <c r="K1862" s="474" t="s">
        <v>61</v>
      </c>
      <c r="M1862" s="69" t="str">
        <f t="shared" si="284"/>
        <v>4.4.90.52.20</v>
      </c>
      <c r="N1862" s="69" t="str">
        <f t="shared" si="285"/>
        <v>44905220</v>
      </c>
      <c r="O1862" s="69" t="b">
        <f t="shared" si="286"/>
        <v>1</v>
      </c>
      <c r="P1862" s="186" t="str">
        <f t="shared" si="292"/>
        <v>44905220</v>
      </c>
      <c r="R1862" s="407" t="str">
        <f t="shared" si="287"/>
        <v>A</v>
      </c>
      <c r="S1862" s="60" t="b">
        <f t="shared" si="288"/>
        <v>1</v>
      </c>
      <c r="U1862" s="69" t="str">
        <f t="shared" si="289"/>
        <v>4.4.90.52.20 - EMBARCAÇÕES</v>
      </c>
    </row>
    <row r="1863" spans="1:21" s="60" customFormat="1" x14ac:dyDescent="0.25">
      <c r="A1863" s="157"/>
      <c r="B1863" s="136" t="s">
        <v>307</v>
      </c>
      <c r="C1863" s="94" t="s">
        <v>307</v>
      </c>
      <c r="D1863" s="94" t="s">
        <v>214</v>
      </c>
      <c r="E1863" s="94" t="s">
        <v>272</v>
      </c>
      <c r="F1863" s="94" t="s">
        <v>258</v>
      </c>
      <c r="G1863" s="350" t="str">
        <f t="shared" si="283"/>
        <v>4.4.90.52.22</v>
      </c>
      <c r="H1863" s="95" t="s">
        <v>491</v>
      </c>
      <c r="I1863" s="207" t="str">
        <f t="shared" si="291"/>
        <v>A</v>
      </c>
      <c r="J1863" s="273">
        <f t="shared" si="290"/>
        <v>5</v>
      </c>
      <c r="K1863" s="474" t="s">
        <v>61</v>
      </c>
      <c r="M1863" s="69" t="str">
        <f t="shared" si="284"/>
        <v>4.4.90.52.22</v>
      </c>
      <c r="N1863" s="69" t="str">
        <f t="shared" si="285"/>
        <v>44905222</v>
      </c>
      <c r="O1863" s="69" t="b">
        <f t="shared" si="286"/>
        <v>1</v>
      </c>
      <c r="P1863" s="186" t="str">
        <f t="shared" si="292"/>
        <v>44905222</v>
      </c>
      <c r="R1863" s="407" t="str">
        <f t="shared" si="287"/>
        <v>A</v>
      </c>
      <c r="S1863" s="60" t="b">
        <f t="shared" si="288"/>
        <v>1</v>
      </c>
      <c r="U1863" s="69" t="str">
        <f t="shared" si="289"/>
        <v>4.4.90.52.22 - EQUIPAMENTOS DE MANOBRA E PATRULHAMENTO</v>
      </c>
    </row>
    <row r="1864" spans="1:21" s="60" customFormat="1" x14ac:dyDescent="0.25">
      <c r="A1864" s="157"/>
      <c r="B1864" s="136" t="s">
        <v>307</v>
      </c>
      <c r="C1864" s="94" t="s">
        <v>307</v>
      </c>
      <c r="D1864" s="94" t="s">
        <v>214</v>
      </c>
      <c r="E1864" s="94" t="s">
        <v>272</v>
      </c>
      <c r="F1864" s="94" t="s">
        <v>229</v>
      </c>
      <c r="G1864" s="350" t="str">
        <f t="shared" si="283"/>
        <v>4.4.90.52.24</v>
      </c>
      <c r="H1864" s="95" t="s">
        <v>492</v>
      </c>
      <c r="I1864" s="207" t="str">
        <f t="shared" si="291"/>
        <v>A</v>
      </c>
      <c r="J1864" s="273">
        <f t="shared" si="290"/>
        <v>5</v>
      </c>
      <c r="K1864" s="474" t="s">
        <v>61</v>
      </c>
      <c r="M1864" s="69" t="str">
        <f t="shared" si="284"/>
        <v>4.4.90.52.24</v>
      </c>
      <c r="N1864" s="69" t="str">
        <f t="shared" si="285"/>
        <v>44905224</v>
      </c>
      <c r="O1864" s="69" t="b">
        <f t="shared" si="286"/>
        <v>1</v>
      </c>
      <c r="P1864" s="186" t="str">
        <f t="shared" si="292"/>
        <v>44905224</v>
      </c>
      <c r="R1864" s="407" t="str">
        <f t="shared" si="287"/>
        <v>A</v>
      </c>
      <c r="S1864" s="60" t="b">
        <f t="shared" si="288"/>
        <v>1</v>
      </c>
      <c r="U1864" s="69" t="str">
        <f t="shared" si="289"/>
        <v>4.4.90.52.24 - EQUIPAMENTO DE PROTEÇÃO, SEGURANÇA E SOCORRO</v>
      </c>
    </row>
    <row r="1865" spans="1:21" s="60" customFormat="1" x14ac:dyDescent="0.25">
      <c r="A1865" s="157"/>
      <c r="B1865" s="136" t="s">
        <v>307</v>
      </c>
      <c r="C1865" s="94" t="s">
        <v>307</v>
      </c>
      <c r="D1865" s="94" t="s">
        <v>214</v>
      </c>
      <c r="E1865" s="94" t="s">
        <v>272</v>
      </c>
      <c r="F1865" s="94" t="s">
        <v>236</v>
      </c>
      <c r="G1865" s="350" t="str">
        <f t="shared" si="283"/>
        <v>4.4.90.52.26</v>
      </c>
      <c r="H1865" s="95" t="s">
        <v>493</v>
      </c>
      <c r="I1865" s="207" t="str">
        <f t="shared" si="291"/>
        <v>A</v>
      </c>
      <c r="J1865" s="273">
        <f t="shared" si="290"/>
        <v>5</v>
      </c>
      <c r="K1865" s="474" t="s">
        <v>61</v>
      </c>
      <c r="M1865" s="69" t="str">
        <f t="shared" si="284"/>
        <v>4.4.90.52.26</v>
      </c>
      <c r="N1865" s="69" t="str">
        <f t="shared" si="285"/>
        <v>44905226</v>
      </c>
      <c r="O1865" s="69" t="b">
        <f t="shared" si="286"/>
        <v>1</v>
      </c>
      <c r="P1865" s="186" t="str">
        <f t="shared" si="292"/>
        <v>44905226</v>
      </c>
      <c r="R1865" s="407" t="str">
        <f t="shared" si="287"/>
        <v>A</v>
      </c>
      <c r="S1865" s="60" t="b">
        <f t="shared" si="288"/>
        <v>1</v>
      </c>
      <c r="U1865" s="69" t="str">
        <f t="shared" si="289"/>
        <v>4.4.90.52.26 - INSTRUMENTOS MUSICAIS E ARTÍSTICOS</v>
      </c>
    </row>
    <row r="1866" spans="1:21" s="60" customFormat="1" x14ac:dyDescent="0.25">
      <c r="A1866" s="157"/>
      <c r="B1866" s="136" t="s">
        <v>307</v>
      </c>
      <c r="C1866" s="94" t="s">
        <v>307</v>
      </c>
      <c r="D1866" s="94" t="s">
        <v>214</v>
      </c>
      <c r="E1866" s="94" t="s">
        <v>272</v>
      </c>
      <c r="F1866" s="94" t="s">
        <v>260</v>
      </c>
      <c r="G1866" s="350" t="str">
        <f t="shared" si="283"/>
        <v>4.4.90.52.28</v>
      </c>
      <c r="H1866" s="95" t="s">
        <v>494</v>
      </c>
      <c r="I1866" s="207" t="str">
        <f t="shared" si="291"/>
        <v>A</v>
      </c>
      <c r="J1866" s="273">
        <f t="shared" si="290"/>
        <v>5</v>
      </c>
      <c r="K1866" s="474" t="s">
        <v>61</v>
      </c>
      <c r="M1866" s="69" t="str">
        <f t="shared" si="284"/>
        <v>4.4.90.52.28</v>
      </c>
      <c r="N1866" s="69" t="str">
        <f t="shared" si="285"/>
        <v>44905228</v>
      </c>
      <c r="O1866" s="69" t="b">
        <f t="shared" si="286"/>
        <v>1</v>
      </c>
      <c r="P1866" s="186" t="str">
        <f t="shared" si="292"/>
        <v>44905228</v>
      </c>
      <c r="R1866" s="407" t="str">
        <f t="shared" si="287"/>
        <v>A</v>
      </c>
      <c r="S1866" s="60" t="b">
        <f t="shared" si="288"/>
        <v>1</v>
      </c>
      <c r="U1866" s="69" t="str">
        <f t="shared" si="289"/>
        <v>4.4.90.52.28 - MÁQUINAS E EQUIPAMENTOS DE NATUREZA INDUSTRIAL</v>
      </c>
    </row>
    <row r="1867" spans="1:21" s="60" customFormat="1" x14ac:dyDescent="0.25">
      <c r="A1867" s="157"/>
      <c r="B1867" s="136" t="s">
        <v>307</v>
      </c>
      <c r="C1867" s="94" t="s">
        <v>307</v>
      </c>
      <c r="D1867" s="94" t="s">
        <v>214</v>
      </c>
      <c r="E1867" s="94" t="s">
        <v>272</v>
      </c>
      <c r="F1867" s="94" t="s">
        <v>215</v>
      </c>
      <c r="G1867" s="350" t="str">
        <f t="shared" ref="G1867:G1930" si="293">B1867&amp;"."&amp;C1867&amp;"."&amp;D1867&amp;"."&amp;E1867&amp;"."&amp;F1867</f>
        <v>4.4.90.52.30</v>
      </c>
      <c r="H1867" s="95" t="s">
        <v>495</v>
      </c>
      <c r="I1867" s="207" t="str">
        <f t="shared" si="291"/>
        <v>A</v>
      </c>
      <c r="J1867" s="273">
        <f t="shared" si="290"/>
        <v>5</v>
      </c>
      <c r="K1867" s="474" t="s">
        <v>61</v>
      </c>
      <c r="M1867" s="69" t="str">
        <f t="shared" ref="M1867:M1930" si="294">B1867&amp;"."&amp;C1867&amp;"."&amp;D1867&amp;"."&amp;E1867&amp;"."&amp;F1867</f>
        <v>4.4.90.52.30</v>
      </c>
      <c r="N1867" s="69" t="str">
        <f t="shared" ref="N1867:N1930" si="295">SUBSTITUTE(M1867,".","")</f>
        <v>44905230</v>
      </c>
      <c r="O1867" s="69" t="b">
        <f t="shared" ref="O1867:O1930" si="296">N1867=P1867</f>
        <v>1</v>
      </c>
      <c r="P1867" s="186" t="str">
        <f t="shared" si="292"/>
        <v>44905230</v>
      </c>
      <c r="R1867" s="407" t="str">
        <f t="shared" ref="R1867:R1930" si="297">IF(IFERROR(SEARCH("Último",K1867),0)&gt;0,"A","S")</f>
        <v>A</v>
      </c>
      <c r="S1867" s="60" t="b">
        <f t="shared" ref="S1867:S1930" si="298">R1867=I1867</f>
        <v>1</v>
      </c>
      <c r="U1867" s="69" t="str">
        <f t="shared" ref="U1867:U1930" si="299">G1867&amp;" - "&amp;H1867</f>
        <v>4.4.90.52.30 - MÁQUINAS E EQUIPAMENTOS ENERGÉTICOS</v>
      </c>
    </row>
    <row r="1868" spans="1:21" s="60" customFormat="1" x14ac:dyDescent="0.25">
      <c r="A1868" s="157"/>
      <c r="B1868" s="136" t="s">
        <v>307</v>
      </c>
      <c r="C1868" s="94" t="s">
        <v>307</v>
      </c>
      <c r="D1868" s="94" t="s">
        <v>214</v>
      </c>
      <c r="E1868" s="94" t="s">
        <v>272</v>
      </c>
      <c r="F1868" s="94" t="s">
        <v>233</v>
      </c>
      <c r="G1868" s="350" t="str">
        <f t="shared" si="293"/>
        <v>4.4.90.52.32</v>
      </c>
      <c r="H1868" s="95" t="s">
        <v>496</v>
      </c>
      <c r="I1868" s="207" t="str">
        <f t="shared" si="291"/>
        <v>A</v>
      </c>
      <c r="J1868" s="273">
        <f t="shared" si="290"/>
        <v>5</v>
      </c>
      <c r="K1868" s="474" t="s">
        <v>61</v>
      </c>
      <c r="M1868" s="69" t="str">
        <f t="shared" si="294"/>
        <v>4.4.90.52.32</v>
      </c>
      <c r="N1868" s="69" t="str">
        <f t="shared" si="295"/>
        <v>44905232</v>
      </c>
      <c r="O1868" s="69" t="b">
        <f t="shared" si="296"/>
        <v>1</v>
      </c>
      <c r="P1868" s="186" t="str">
        <f t="shared" si="292"/>
        <v>44905232</v>
      </c>
      <c r="R1868" s="407" t="str">
        <f t="shared" si="297"/>
        <v>A</v>
      </c>
      <c r="S1868" s="60" t="b">
        <f t="shared" si="298"/>
        <v>1</v>
      </c>
      <c r="U1868" s="69" t="str">
        <f t="shared" si="299"/>
        <v>4.4.90.52.32 - MÁQUINAS E EQUIPAMENTOS GRÁFICOS</v>
      </c>
    </row>
    <row r="1869" spans="1:21" s="60" customFormat="1" x14ac:dyDescent="0.25">
      <c r="A1869" s="157"/>
      <c r="B1869" s="136" t="s">
        <v>307</v>
      </c>
      <c r="C1869" s="94" t="s">
        <v>307</v>
      </c>
      <c r="D1869" s="94" t="s">
        <v>214</v>
      </c>
      <c r="E1869" s="94" t="s">
        <v>272</v>
      </c>
      <c r="F1869" s="94" t="s">
        <v>239</v>
      </c>
      <c r="G1869" s="350" t="str">
        <f t="shared" si="293"/>
        <v>4.4.90.52.33</v>
      </c>
      <c r="H1869" s="95" t="s">
        <v>497</v>
      </c>
      <c r="I1869" s="207" t="str">
        <f t="shared" si="291"/>
        <v>A</v>
      </c>
      <c r="J1869" s="273">
        <f t="shared" ref="J1869:J1932" si="300">IF( (VALUE(F1869) &gt; 0), 5,IF( (VALUE(E1869) &gt; 0), 4,IF( (VALUE(D1869) &gt; 0), 3,IF( (VALUE(C1869) &gt; 0), 2,1))))</f>
        <v>5</v>
      </c>
      <c r="K1869" s="474" t="s">
        <v>61</v>
      </c>
      <c r="M1869" s="69" t="str">
        <f t="shared" si="294"/>
        <v>4.4.90.52.33</v>
      </c>
      <c r="N1869" s="69" t="str">
        <f t="shared" si="295"/>
        <v>44905233</v>
      </c>
      <c r="O1869" s="69" t="b">
        <f t="shared" si="296"/>
        <v>1</v>
      </c>
      <c r="P1869" s="186" t="str">
        <f t="shared" si="292"/>
        <v>44905233</v>
      </c>
      <c r="R1869" s="407" t="str">
        <f t="shared" si="297"/>
        <v>A</v>
      </c>
      <c r="S1869" s="60" t="b">
        <f t="shared" si="298"/>
        <v>1</v>
      </c>
      <c r="U1869" s="69" t="str">
        <f t="shared" si="299"/>
        <v>4.4.90.52.33 - EQUIPAMENTOS PARA ÁUDIO, VÍDEO E FOTO</v>
      </c>
    </row>
    <row r="1870" spans="1:21" s="60" customFormat="1" x14ac:dyDescent="0.25">
      <c r="A1870" s="157"/>
      <c r="B1870" s="136" t="s">
        <v>307</v>
      </c>
      <c r="C1870" s="94" t="s">
        <v>307</v>
      </c>
      <c r="D1870" s="94" t="s">
        <v>214</v>
      </c>
      <c r="E1870" s="94" t="s">
        <v>272</v>
      </c>
      <c r="F1870" s="94" t="s">
        <v>234</v>
      </c>
      <c r="G1870" s="350" t="str">
        <f t="shared" si="293"/>
        <v>4.4.90.52.34</v>
      </c>
      <c r="H1870" s="95" t="s">
        <v>498</v>
      </c>
      <c r="I1870" s="207" t="str">
        <f t="shared" si="291"/>
        <v>A</v>
      </c>
      <c r="J1870" s="273">
        <f t="shared" si="300"/>
        <v>5</v>
      </c>
      <c r="K1870" s="474" t="s">
        <v>61</v>
      </c>
      <c r="M1870" s="69" t="str">
        <f t="shared" si="294"/>
        <v>4.4.90.52.34</v>
      </c>
      <c r="N1870" s="69" t="str">
        <f t="shared" si="295"/>
        <v>44905234</v>
      </c>
      <c r="O1870" s="69" t="b">
        <f t="shared" si="296"/>
        <v>1</v>
      </c>
      <c r="P1870" s="186" t="str">
        <f t="shared" si="292"/>
        <v>44905234</v>
      </c>
      <c r="R1870" s="407" t="str">
        <f t="shared" si="297"/>
        <v>A</v>
      </c>
      <c r="S1870" s="60" t="b">
        <f t="shared" si="298"/>
        <v>1</v>
      </c>
      <c r="U1870" s="69" t="str">
        <f t="shared" si="299"/>
        <v>4.4.90.52.34 - MÁQUINAS, UTENSÍLIOS E EQUIPAMENTOS DIVERSOS</v>
      </c>
    </row>
    <row r="1871" spans="1:21" s="60" customFormat="1" x14ac:dyDescent="0.25">
      <c r="A1871" s="157"/>
      <c r="B1871" s="136" t="s">
        <v>307</v>
      </c>
      <c r="C1871" s="94" t="s">
        <v>307</v>
      </c>
      <c r="D1871" s="94" t="s">
        <v>214</v>
      </c>
      <c r="E1871" s="94" t="s">
        <v>272</v>
      </c>
      <c r="F1871" s="94" t="s">
        <v>268</v>
      </c>
      <c r="G1871" s="350" t="str">
        <f t="shared" si="293"/>
        <v>4.4.90.52.35</v>
      </c>
      <c r="H1871" s="95" t="s">
        <v>499</v>
      </c>
      <c r="I1871" s="207" t="str">
        <f t="shared" si="291"/>
        <v>A</v>
      </c>
      <c r="J1871" s="273">
        <f t="shared" si="300"/>
        <v>5</v>
      </c>
      <c r="K1871" s="474" t="s">
        <v>61</v>
      </c>
      <c r="M1871" s="69" t="str">
        <f t="shared" si="294"/>
        <v>4.4.90.52.35</v>
      </c>
      <c r="N1871" s="69" t="str">
        <f t="shared" si="295"/>
        <v>44905235</v>
      </c>
      <c r="O1871" s="69" t="b">
        <f t="shared" si="296"/>
        <v>1</v>
      </c>
      <c r="P1871" s="186" t="str">
        <f t="shared" si="292"/>
        <v>44905235</v>
      </c>
      <c r="R1871" s="407" t="str">
        <f t="shared" si="297"/>
        <v>A</v>
      </c>
      <c r="S1871" s="60" t="b">
        <f t="shared" si="298"/>
        <v>1</v>
      </c>
      <c r="U1871" s="69" t="str">
        <f t="shared" si="299"/>
        <v>4.4.90.52.35 - EQUIPAMENTOS DE PROCESSAMENTO DE DADOS</v>
      </c>
    </row>
    <row r="1872" spans="1:21" s="60" customFormat="1" x14ac:dyDescent="0.25">
      <c r="A1872" s="157"/>
      <c r="B1872" s="136" t="s">
        <v>307</v>
      </c>
      <c r="C1872" s="94" t="s">
        <v>307</v>
      </c>
      <c r="D1872" s="94" t="s">
        <v>214</v>
      </c>
      <c r="E1872" s="94" t="s">
        <v>272</v>
      </c>
      <c r="F1872" s="94" t="s">
        <v>250</v>
      </c>
      <c r="G1872" s="350" t="str">
        <f t="shared" si="293"/>
        <v>4.4.90.52.36</v>
      </c>
      <c r="H1872" s="95" t="s">
        <v>500</v>
      </c>
      <c r="I1872" s="207" t="str">
        <f t="shared" si="291"/>
        <v>A</v>
      </c>
      <c r="J1872" s="273">
        <f t="shared" si="300"/>
        <v>5</v>
      </c>
      <c r="K1872" s="474" t="s">
        <v>61</v>
      </c>
      <c r="M1872" s="69" t="str">
        <f t="shared" si="294"/>
        <v>4.4.90.52.36</v>
      </c>
      <c r="N1872" s="69" t="str">
        <f t="shared" si="295"/>
        <v>44905236</v>
      </c>
      <c r="O1872" s="69" t="b">
        <f t="shared" si="296"/>
        <v>1</v>
      </c>
      <c r="P1872" s="186" t="str">
        <f t="shared" si="292"/>
        <v>44905236</v>
      </c>
      <c r="R1872" s="407" t="str">
        <f t="shared" si="297"/>
        <v>A</v>
      </c>
      <c r="S1872" s="60" t="b">
        <f t="shared" si="298"/>
        <v>1</v>
      </c>
      <c r="U1872" s="69" t="str">
        <f t="shared" si="299"/>
        <v>4.4.90.52.36 - MÁQUINAS, INSTALAÇÕES E UTENSÍLIOS DE ESCRITÓRIO</v>
      </c>
    </row>
    <row r="1873" spans="1:21" s="60" customFormat="1" x14ac:dyDescent="0.25">
      <c r="A1873" s="157"/>
      <c r="B1873" s="136" t="s">
        <v>307</v>
      </c>
      <c r="C1873" s="94" t="s">
        <v>307</v>
      </c>
      <c r="D1873" s="94" t="s">
        <v>214</v>
      </c>
      <c r="E1873" s="94" t="s">
        <v>272</v>
      </c>
      <c r="F1873" s="94" t="s">
        <v>232</v>
      </c>
      <c r="G1873" s="350" t="str">
        <f t="shared" si="293"/>
        <v>4.4.90.52.38</v>
      </c>
      <c r="H1873" s="95" t="s">
        <v>501</v>
      </c>
      <c r="I1873" s="207" t="str">
        <f t="shared" si="291"/>
        <v>A</v>
      </c>
      <c r="J1873" s="273">
        <f t="shared" si="300"/>
        <v>5</v>
      </c>
      <c r="K1873" s="474" t="s">
        <v>61</v>
      </c>
      <c r="M1873" s="69" t="str">
        <f t="shared" si="294"/>
        <v>4.4.90.52.38</v>
      </c>
      <c r="N1873" s="69" t="str">
        <f t="shared" si="295"/>
        <v>44905238</v>
      </c>
      <c r="O1873" s="69" t="b">
        <f t="shared" si="296"/>
        <v>1</v>
      </c>
      <c r="P1873" s="186" t="str">
        <f t="shared" si="292"/>
        <v>44905238</v>
      </c>
      <c r="R1873" s="407" t="str">
        <f t="shared" si="297"/>
        <v>A</v>
      </c>
      <c r="S1873" s="60" t="b">
        <f t="shared" si="298"/>
        <v>1</v>
      </c>
      <c r="U1873" s="69" t="str">
        <f t="shared" si="299"/>
        <v>4.4.90.52.38 - MÁQUINAS, FERRAMENTAS E UTENSÍLIOS DE OFICINA</v>
      </c>
    </row>
    <row r="1874" spans="1:21" s="60" customFormat="1" x14ac:dyDescent="0.25">
      <c r="A1874" s="157"/>
      <c r="B1874" s="136" t="s">
        <v>307</v>
      </c>
      <c r="C1874" s="94" t="s">
        <v>307</v>
      </c>
      <c r="D1874" s="94" t="s">
        <v>214</v>
      </c>
      <c r="E1874" s="94" t="s">
        <v>272</v>
      </c>
      <c r="F1874" s="94" t="s">
        <v>262</v>
      </c>
      <c r="G1874" s="350" t="str">
        <f t="shared" si="293"/>
        <v>4.4.90.52.39</v>
      </c>
      <c r="H1874" s="95" t="s">
        <v>502</v>
      </c>
      <c r="I1874" s="207" t="str">
        <f t="shared" si="291"/>
        <v>A</v>
      </c>
      <c r="J1874" s="273">
        <f t="shared" si="300"/>
        <v>5</v>
      </c>
      <c r="K1874" s="474" t="s">
        <v>61</v>
      </c>
      <c r="M1874" s="69" t="str">
        <f t="shared" si="294"/>
        <v>4.4.90.52.39</v>
      </c>
      <c r="N1874" s="69" t="str">
        <f t="shared" si="295"/>
        <v>44905239</v>
      </c>
      <c r="O1874" s="69" t="b">
        <f t="shared" si="296"/>
        <v>1</v>
      </c>
      <c r="P1874" s="186" t="str">
        <f t="shared" si="292"/>
        <v>44905239</v>
      </c>
      <c r="R1874" s="407" t="str">
        <f t="shared" si="297"/>
        <v>A</v>
      </c>
      <c r="S1874" s="60" t="b">
        <f t="shared" si="298"/>
        <v>1</v>
      </c>
      <c r="U1874" s="69" t="str">
        <f t="shared" si="299"/>
        <v>4.4.90.52.39 - EQUIPAMENTOS E UTENSÍLIOS HIDRÁULICOS E ELÉTRICOS</v>
      </c>
    </row>
    <row r="1875" spans="1:21" s="60" customFormat="1" x14ac:dyDescent="0.25">
      <c r="A1875" s="157"/>
      <c r="B1875" s="136" t="s">
        <v>307</v>
      </c>
      <c r="C1875" s="94" t="s">
        <v>307</v>
      </c>
      <c r="D1875" s="94" t="s">
        <v>214</v>
      </c>
      <c r="E1875" s="94" t="s">
        <v>272</v>
      </c>
      <c r="F1875" s="94" t="s">
        <v>231</v>
      </c>
      <c r="G1875" s="350" t="str">
        <f t="shared" si="293"/>
        <v>4.4.90.52.40</v>
      </c>
      <c r="H1875" s="95" t="s">
        <v>503</v>
      </c>
      <c r="I1875" s="207" t="str">
        <f t="shared" si="291"/>
        <v>A</v>
      </c>
      <c r="J1875" s="273">
        <f t="shared" si="300"/>
        <v>5</v>
      </c>
      <c r="K1875" s="474" t="s">
        <v>61</v>
      </c>
      <c r="M1875" s="69" t="str">
        <f t="shared" si="294"/>
        <v>4.4.90.52.40</v>
      </c>
      <c r="N1875" s="69" t="str">
        <f t="shared" si="295"/>
        <v>44905240</v>
      </c>
      <c r="O1875" s="69" t="b">
        <f t="shared" si="296"/>
        <v>1</v>
      </c>
      <c r="P1875" s="186" t="str">
        <f t="shared" si="292"/>
        <v>44905240</v>
      </c>
      <c r="R1875" s="407" t="str">
        <f t="shared" si="297"/>
        <v>A</v>
      </c>
      <c r="S1875" s="60" t="b">
        <f t="shared" si="298"/>
        <v>1</v>
      </c>
      <c r="U1875" s="69" t="str">
        <f t="shared" si="299"/>
        <v>4.4.90.52.40 - MÁQUINAS E EQUIPAMENTOS AGRÍCOLAS E RODOVIÁRIOS</v>
      </c>
    </row>
    <row r="1876" spans="1:21" s="60" customFormat="1" x14ac:dyDescent="0.25">
      <c r="A1876" s="157"/>
      <c r="B1876" s="136" t="s">
        <v>307</v>
      </c>
      <c r="C1876" s="94" t="s">
        <v>307</v>
      </c>
      <c r="D1876" s="94" t="s">
        <v>214</v>
      </c>
      <c r="E1876" s="94" t="s">
        <v>272</v>
      </c>
      <c r="F1876" s="94" t="s">
        <v>242</v>
      </c>
      <c r="G1876" s="350" t="str">
        <f t="shared" si="293"/>
        <v>4.4.90.52.42</v>
      </c>
      <c r="H1876" s="95" t="s">
        <v>340</v>
      </c>
      <c r="I1876" s="207" t="str">
        <f t="shared" ref="I1876:I1939" si="301">IF(J1876&lt;J1877,"S","A")</f>
        <v>A</v>
      </c>
      <c r="J1876" s="273">
        <f t="shared" si="300"/>
        <v>5</v>
      </c>
      <c r="K1876" s="474" t="s">
        <v>61</v>
      </c>
      <c r="M1876" s="69" t="str">
        <f t="shared" si="294"/>
        <v>4.4.90.52.42</v>
      </c>
      <c r="N1876" s="69" t="str">
        <f t="shared" si="295"/>
        <v>44905242</v>
      </c>
      <c r="O1876" s="69" t="b">
        <f t="shared" si="296"/>
        <v>1</v>
      </c>
      <c r="P1876" s="186" t="str">
        <f t="shared" si="292"/>
        <v>44905242</v>
      </c>
      <c r="R1876" s="407" t="str">
        <f t="shared" si="297"/>
        <v>A</v>
      </c>
      <c r="S1876" s="60" t="b">
        <f t="shared" si="298"/>
        <v>1</v>
      </c>
      <c r="U1876" s="69" t="str">
        <f t="shared" si="299"/>
        <v>4.4.90.52.42 - MOBILIÁRIO EM GERAL</v>
      </c>
    </row>
    <row r="1877" spans="1:21" s="60" customFormat="1" x14ac:dyDescent="0.25">
      <c r="A1877" s="157"/>
      <c r="B1877" s="136" t="s">
        <v>307</v>
      </c>
      <c r="C1877" s="94" t="s">
        <v>307</v>
      </c>
      <c r="D1877" s="94" t="s">
        <v>214</v>
      </c>
      <c r="E1877" s="94" t="s">
        <v>272</v>
      </c>
      <c r="F1877" s="94" t="s">
        <v>244</v>
      </c>
      <c r="G1877" s="350" t="str">
        <f t="shared" si="293"/>
        <v>4.4.90.52.44</v>
      </c>
      <c r="H1877" s="95" t="s">
        <v>504</v>
      </c>
      <c r="I1877" s="207" t="str">
        <f t="shared" si="301"/>
        <v>A</v>
      </c>
      <c r="J1877" s="273">
        <f t="shared" si="300"/>
        <v>5</v>
      </c>
      <c r="K1877" s="474" t="s">
        <v>61</v>
      </c>
      <c r="M1877" s="69" t="str">
        <f t="shared" si="294"/>
        <v>4.4.90.52.44</v>
      </c>
      <c r="N1877" s="69" t="str">
        <f t="shared" si="295"/>
        <v>44905244</v>
      </c>
      <c r="O1877" s="69" t="b">
        <f t="shared" si="296"/>
        <v>1</v>
      </c>
      <c r="P1877" s="186" t="str">
        <f t="shared" si="292"/>
        <v>44905244</v>
      </c>
      <c r="R1877" s="407" t="str">
        <f t="shared" si="297"/>
        <v>A</v>
      </c>
      <c r="S1877" s="60" t="b">
        <f t="shared" si="298"/>
        <v>1</v>
      </c>
      <c r="U1877" s="69" t="str">
        <f t="shared" si="299"/>
        <v>4.4.90.52.44 - OBRAS DE ARTE E PEÇAS PARA MUSEU</v>
      </c>
    </row>
    <row r="1878" spans="1:21" s="60" customFormat="1" x14ac:dyDescent="0.25">
      <c r="A1878" s="157"/>
      <c r="B1878" s="136" t="s">
        <v>307</v>
      </c>
      <c r="C1878" s="94" t="s">
        <v>307</v>
      </c>
      <c r="D1878" s="94" t="s">
        <v>214</v>
      </c>
      <c r="E1878" s="94" t="s">
        <v>272</v>
      </c>
      <c r="F1878" s="94" t="s">
        <v>246</v>
      </c>
      <c r="G1878" s="350" t="str">
        <f t="shared" si="293"/>
        <v>4.4.90.52.46</v>
      </c>
      <c r="H1878" s="95" t="s">
        <v>505</v>
      </c>
      <c r="I1878" s="207" t="str">
        <f t="shared" si="301"/>
        <v>A</v>
      </c>
      <c r="J1878" s="273">
        <f t="shared" si="300"/>
        <v>5</v>
      </c>
      <c r="K1878" s="474" t="s">
        <v>61</v>
      </c>
      <c r="M1878" s="69" t="str">
        <f t="shared" si="294"/>
        <v>4.4.90.52.46</v>
      </c>
      <c r="N1878" s="69" t="str">
        <f t="shared" si="295"/>
        <v>44905246</v>
      </c>
      <c r="O1878" s="69" t="b">
        <f t="shared" si="296"/>
        <v>1</v>
      </c>
      <c r="P1878" s="186" t="str">
        <f t="shared" si="292"/>
        <v>44905246</v>
      </c>
      <c r="R1878" s="407" t="str">
        <f t="shared" si="297"/>
        <v>A</v>
      </c>
      <c r="S1878" s="60" t="b">
        <f t="shared" si="298"/>
        <v>1</v>
      </c>
      <c r="U1878" s="69" t="str">
        <f t="shared" si="299"/>
        <v>4.4.90.52.46 - SEMOVENTES E EQUIPAMENTOS DE MONTARIA</v>
      </c>
    </row>
    <row r="1879" spans="1:21" s="60" customFormat="1" x14ac:dyDescent="0.25">
      <c r="A1879" s="157"/>
      <c r="B1879" s="136" t="s">
        <v>307</v>
      </c>
      <c r="C1879" s="94" t="s">
        <v>307</v>
      </c>
      <c r="D1879" s="94" t="s">
        <v>214</v>
      </c>
      <c r="E1879" s="94" t="s">
        <v>272</v>
      </c>
      <c r="F1879" s="94" t="s">
        <v>248</v>
      </c>
      <c r="G1879" s="350" t="str">
        <f t="shared" si="293"/>
        <v>4.4.90.52.48</v>
      </c>
      <c r="H1879" s="95" t="s">
        <v>341</v>
      </c>
      <c r="I1879" s="207" t="str">
        <f t="shared" si="301"/>
        <v>A</v>
      </c>
      <c r="J1879" s="273">
        <f t="shared" si="300"/>
        <v>5</v>
      </c>
      <c r="K1879" s="474" t="s">
        <v>61</v>
      </c>
      <c r="M1879" s="69" t="str">
        <f t="shared" si="294"/>
        <v>4.4.90.52.48</v>
      </c>
      <c r="N1879" s="69" t="str">
        <f t="shared" si="295"/>
        <v>44905248</v>
      </c>
      <c r="O1879" s="69" t="b">
        <f t="shared" si="296"/>
        <v>1</v>
      </c>
      <c r="P1879" s="186" t="str">
        <f t="shared" si="292"/>
        <v>44905248</v>
      </c>
      <c r="R1879" s="407" t="str">
        <f t="shared" si="297"/>
        <v>A</v>
      </c>
      <c r="S1879" s="60" t="b">
        <f t="shared" si="298"/>
        <v>1</v>
      </c>
      <c r="U1879" s="69" t="str">
        <f t="shared" si="299"/>
        <v>4.4.90.52.48 - VEÍCULOS DIVERSOS</v>
      </c>
    </row>
    <row r="1880" spans="1:21" s="60" customFormat="1" x14ac:dyDescent="0.25">
      <c r="A1880" s="157"/>
      <c r="B1880" s="136" t="s">
        <v>307</v>
      </c>
      <c r="C1880" s="94" t="s">
        <v>307</v>
      </c>
      <c r="D1880" s="94" t="s">
        <v>214</v>
      </c>
      <c r="E1880" s="94" t="s">
        <v>272</v>
      </c>
      <c r="F1880" s="94" t="s">
        <v>235</v>
      </c>
      <c r="G1880" s="350" t="str">
        <f t="shared" si="293"/>
        <v>4.4.90.52.50</v>
      </c>
      <c r="H1880" s="95" t="s">
        <v>506</v>
      </c>
      <c r="I1880" s="207" t="str">
        <f t="shared" si="301"/>
        <v>A</v>
      </c>
      <c r="J1880" s="273">
        <f t="shared" si="300"/>
        <v>5</v>
      </c>
      <c r="K1880" s="474" t="s">
        <v>61</v>
      </c>
      <c r="M1880" s="69" t="str">
        <f t="shared" si="294"/>
        <v>4.4.90.52.50</v>
      </c>
      <c r="N1880" s="69" t="str">
        <f t="shared" si="295"/>
        <v>44905250</v>
      </c>
      <c r="O1880" s="69" t="b">
        <f t="shared" si="296"/>
        <v>1</v>
      </c>
      <c r="P1880" s="186" t="str">
        <f t="shared" si="292"/>
        <v>44905250</v>
      </c>
      <c r="R1880" s="407" t="str">
        <f t="shared" si="297"/>
        <v>A</v>
      </c>
      <c r="S1880" s="60" t="b">
        <f t="shared" si="298"/>
        <v>1</v>
      </c>
      <c r="U1880" s="69" t="str">
        <f t="shared" si="299"/>
        <v>4.4.90.52.50 - VEÍCULOS FERROVIÁRIOS</v>
      </c>
    </row>
    <row r="1881" spans="1:21" s="60" customFormat="1" x14ac:dyDescent="0.25">
      <c r="A1881" s="157"/>
      <c r="B1881" s="136" t="s">
        <v>307</v>
      </c>
      <c r="C1881" s="94" t="s">
        <v>307</v>
      </c>
      <c r="D1881" s="94" t="s">
        <v>214</v>
      </c>
      <c r="E1881" s="94" t="s">
        <v>272</v>
      </c>
      <c r="F1881" s="94" t="s">
        <v>271</v>
      </c>
      <c r="G1881" s="350" t="str">
        <f t="shared" si="293"/>
        <v>4.4.90.52.51</v>
      </c>
      <c r="H1881" s="95" t="s">
        <v>507</v>
      </c>
      <c r="I1881" s="207" t="str">
        <f t="shared" si="301"/>
        <v>A</v>
      </c>
      <c r="J1881" s="273">
        <f t="shared" si="300"/>
        <v>5</v>
      </c>
      <c r="K1881" s="474" t="s">
        <v>61</v>
      </c>
      <c r="M1881" s="69" t="str">
        <f t="shared" si="294"/>
        <v>4.4.90.52.51</v>
      </c>
      <c r="N1881" s="69" t="str">
        <f t="shared" si="295"/>
        <v>44905251</v>
      </c>
      <c r="O1881" s="69" t="b">
        <f t="shared" si="296"/>
        <v>1</v>
      </c>
      <c r="P1881" s="186" t="str">
        <f t="shared" si="292"/>
        <v>44905251</v>
      </c>
      <c r="R1881" s="407" t="str">
        <f t="shared" si="297"/>
        <v>A</v>
      </c>
      <c r="S1881" s="60" t="b">
        <f t="shared" si="298"/>
        <v>1</v>
      </c>
      <c r="U1881" s="69" t="str">
        <f t="shared" si="299"/>
        <v>4.4.90.52.51 - PEÇAS NÃO INCORPORÁVEIS A IMÓVEIS</v>
      </c>
    </row>
    <row r="1882" spans="1:21" s="60" customFormat="1" x14ac:dyDescent="0.25">
      <c r="A1882" s="157"/>
      <c r="B1882" s="136" t="s">
        <v>307</v>
      </c>
      <c r="C1882" s="94" t="s">
        <v>307</v>
      </c>
      <c r="D1882" s="94" t="s">
        <v>214</v>
      </c>
      <c r="E1882" s="94" t="s">
        <v>272</v>
      </c>
      <c r="F1882" s="94" t="s">
        <v>272</v>
      </c>
      <c r="G1882" s="350" t="str">
        <f t="shared" si="293"/>
        <v>4.4.90.52.52</v>
      </c>
      <c r="H1882" s="95" t="s">
        <v>342</v>
      </c>
      <c r="I1882" s="207" t="str">
        <f t="shared" si="301"/>
        <v>A</v>
      </c>
      <c r="J1882" s="273">
        <f t="shared" si="300"/>
        <v>5</v>
      </c>
      <c r="K1882" s="474" t="s">
        <v>61</v>
      </c>
      <c r="M1882" s="69" t="str">
        <f t="shared" si="294"/>
        <v>4.4.90.52.52</v>
      </c>
      <c r="N1882" s="69" t="str">
        <f t="shared" si="295"/>
        <v>44905252</v>
      </c>
      <c r="O1882" s="69" t="b">
        <f t="shared" si="296"/>
        <v>1</v>
      </c>
      <c r="P1882" s="186" t="str">
        <f t="shared" si="292"/>
        <v>44905252</v>
      </c>
      <c r="R1882" s="407" t="str">
        <f t="shared" si="297"/>
        <v>A</v>
      </c>
      <c r="S1882" s="60" t="b">
        <f t="shared" si="298"/>
        <v>1</v>
      </c>
      <c r="U1882" s="69" t="str">
        <f t="shared" si="299"/>
        <v>4.4.90.52.52 - VEÍCULOS DE TRAÇÃO MECÂNICA</v>
      </c>
    </row>
    <row r="1883" spans="1:21" s="60" customFormat="1" x14ac:dyDescent="0.25">
      <c r="A1883" s="157"/>
      <c r="B1883" s="136" t="s">
        <v>307</v>
      </c>
      <c r="C1883" s="94" t="s">
        <v>307</v>
      </c>
      <c r="D1883" s="94" t="s">
        <v>214</v>
      </c>
      <c r="E1883" s="94" t="s">
        <v>272</v>
      </c>
      <c r="F1883" s="94" t="s">
        <v>273</v>
      </c>
      <c r="G1883" s="350" t="str">
        <f t="shared" si="293"/>
        <v>4.4.90.52.53</v>
      </c>
      <c r="H1883" s="95" t="s">
        <v>508</v>
      </c>
      <c r="I1883" s="207" t="str">
        <f t="shared" si="301"/>
        <v>A</v>
      </c>
      <c r="J1883" s="273">
        <f t="shared" si="300"/>
        <v>5</v>
      </c>
      <c r="K1883" s="474" t="s">
        <v>61</v>
      </c>
      <c r="M1883" s="69" t="str">
        <f t="shared" si="294"/>
        <v>4.4.90.52.53</v>
      </c>
      <c r="N1883" s="69" t="str">
        <f t="shared" si="295"/>
        <v>44905253</v>
      </c>
      <c r="O1883" s="69" t="b">
        <f t="shared" si="296"/>
        <v>1</v>
      </c>
      <c r="P1883" s="186" t="str">
        <f t="shared" si="292"/>
        <v>44905253</v>
      </c>
      <c r="R1883" s="407" t="str">
        <f t="shared" si="297"/>
        <v>A</v>
      </c>
      <c r="S1883" s="60" t="b">
        <f t="shared" si="298"/>
        <v>1</v>
      </c>
      <c r="U1883" s="69" t="str">
        <f t="shared" si="299"/>
        <v>4.4.90.52.53 - CARROS DE COMBATE</v>
      </c>
    </row>
    <row r="1884" spans="1:21" s="60" customFormat="1" x14ac:dyDescent="0.25">
      <c r="A1884" s="157"/>
      <c r="B1884" s="136" t="s">
        <v>307</v>
      </c>
      <c r="C1884" s="94" t="s">
        <v>307</v>
      </c>
      <c r="D1884" s="94" t="s">
        <v>214</v>
      </c>
      <c r="E1884" s="94" t="s">
        <v>272</v>
      </c>
      <c r="F1884" s="94" t="s">
        <v>274</v>
      </c>
      <c r="G1884" s="350" t="str">
        <f t="shared" si="293"/>
        <v>4.4.90.52.54</v>
      </c>
      <c r="H1884" s="95" t="s">
        <v>509</v>
      </c>
      <c r="I1884" s="207" t="str">
        <f t="shared" si="301"/>
        <v>A</v>
      </c>
      <c r="J1884" s="273">
        <f t="shared" si="300"/>
        <v>5</v>
      </c>
      <c r="K1884" s="474" t="s">
        <v>61</v>
      </c>
      <c r="M1884" s="69" t="str">
        <f t="shared" si="294"/>
        <v>4.4.90.52.54</v>
      </c>
      <c r="N1884" s="69" t="str">
        <f t="shared" si="295"/>
        <v>44905254</v>
      </c>
      <c r="O1884" s="69" t="b">
        <f t="shared" si="296"/>
        <v>1</v>
      </c>
      <c r="P1884" s="186" t="str">
        <f t="shared" si="292"/>
        <v>44905254</v>
      </c>
      <c r="R1884" s="407" t="str">
        <f t="shared" si="297"/>
        <v>A</v>
      </c>
      <c r="S1884" s="60" t="b">
        <f t="shared" si="298"/>
        <v>1</v>
      </c>
      <c r="U1884" s="69" t="str">
        <f t="shared" si="299"/>
        <v>4.4.90.52.54 - EQUIPAMENTOS, PEÇAS E ACESSÓRIOS AERONÁUTICOS</v>
      </c>
    </row>
    <row r="1885" spans="1:21" s="60" customFormat="1" x14ac:dyDescent="0.25">
      <c r="A1885" s="157"/>
      <c r="B1885" s="136" t="s">
        <v>307</v>
      </c>
      <c r="C1885" s="94" t="s">
        <v>307</v>
      </c>
      <c r="D1885" s="94" t="s">
        <v>214</v>
      </c>
      <c r="E1885" s="94" t="s">
        <v>272</v>
      </c>
      <c r="F1885" s="94" t="s">
        <v>275</v>
      </c>
      <c r="G1885" s="350" t="str">
        <f t="shared" si="293"/>
        <v>4.4.90.52.56</v>
      </c>
      <c r="H1885" s="95" t="s">
        <v>510</v>
      </c>
      <c r="I1885" s="207" t="str">
        <f t="shared" si="301"/>
        <v>A</v>
      </c>
      <c r="J1885" s="273">
        <f t="shared" si="300"/>
        <v>5</v>
      </c>
      <c r="K1885" s="474" t="s">
        <v>61</v>
      </c>
      <c r="M1885" s="69" t="str">
        <f t="shared" si="294"/>
        <v>4.4.90.52.56</v>
      </c>
      <c r="N1885" s="69" t="str">
        <f t="shared" si="295"/>
        <v>44905256</v>
      </c>
      <c r="O1885" s="69" t="b">
        <f t="shared" si="296"/>
        <v>1</v>
      </c>
      <c r="P1885" s="186" t="str">
        <f t="shared" si="292"/>
        <v>44905256</v>
      </c>
      <c r="R1885" s="407" t="str">
        <f t="shared" si="297"/>
        <v>A</v>
      </c>
      <c r="S1885" s="60" t="b">
        <f t="shared" si="298"/>
        <v>1</v>
      </c>
      <c r="U1885" s="69" t="str">
        <f t="shared" si="299"/>
        <v>4.4.90.52.56 - EQUIPAMENTOS, PEÇAS E ACESSÓRIOS DE PROTEÇÃO AO VOO</v>
      </c>
    </row>
    <row r="1886" spans="1:21" s="60" customFormat="1" x14ac:dyDescent="0.25">
      <c r="A1886" s="157"/>
      <c r="B1886" s="136" t="s">
        <v>307</v>
      </c>
      <c r="C1886" s="94" t="s">
        <v>307</v>
      </c>
      <c r="D1886" s="94" t="s">
        <v>214</v>
      </c>
      <c r="E1886" s="94" t="s">
        <v>272</v>
      </c>
      <c r="F1886" s="94" t="s">
        <v>308</v>
      </c>
      <c r="G1886" s="350" t="str">
        <f t="shared" si="293"/>
        <v>4.4.90.52.57</v>
      </c>
      <c r="H1886" s="95" t="s">
        <v>511</v>
      </c>
      <c r="I1886" s="207" t="str">
        <f t="shared" si="301"/>
        <v>A</v>
      </c>
      <c r="J1886" s="273">
        <f t="shared" si="300"/>
        <v>5</v>
      </c>
      <c r="K1886" s="474" t="s">
        <v>61</v>
      </c>
      <c r="M1886" s="69" t="str">
        <f t="shared" si="294"/>
        <v>4.4.90.52.57</v>
      </c>
      <c r="N1886" s="69" t="str">
        <f t="shared" si="295"/>
        <v>44905257</v>
      </c>
      <c r="O1886" s="69" t="b">
        <f t="shared" si="296"/>
        <v>1</v>
      </c>
      <c r="P1886" s="186" t="str">
        <f t="shared" si="292"/>
        <v>44905257</v>
      </c>
      <c r="R1886" s="407" t="str">
        <f t="shared" si="297"/>
        <v>A</v>
      </c>
      <c r="S1886" s="60" t="b">
        <f t="shared" si="298"/>
        <v>1</v>
      </c>
      <c r="U1886" s="69" t="str">
        <f t="shared" si="299"/>
        <v>4.4.90.52.57 - ACESSÓRIOS PARA AUTOMÓVEIS</v>
      </c>
    </row>
    <row r="1887" spans="1:21" s="60" customFormat="1" x14ac:dyDescent="0.25">
      <c r="A1887" s="157"/>
      <c r="B1887" s="136" t="s">
        <v>307</v>
      </c>
      <c r="C1887" s="94" t="s">
        <v>307</v>
      </c>
      <c r="D1887" s="94" t="s">
        <v>214</v>
      </c>
      <c r="E1887" s="94" t="s">
        <v>272</v>
      </c>
      <c r="F1887" s="94" t="s">
        <v>276</v>
      </c>
      <c r="G1887" s="350" t="str">
        <f t="shared" si="293"/>
        <v>4.4.90.52.58</v>
      </c>
      <c r="H1887" s="95" t="s">
        <v>512</v>
      </c>
      <c r="I1887" s="207" t="str">
        <f t="shared" si="301"/>
        <v>A</v>
      </c>
      <c r="J1887" s="273">
        <f t="shared" si="300"/>
        <v>5</v>
      </c>
      <c r="K1887" s="474" t="s">
        <v>61</v>
      </c>
      <c r="M1887" s="69" t="str">
        <f t="shared" si="294"/>
        <v>4.4.90.52.58</v>
      </c>
      <c r="N1887" s="69" t="str">
        <f t="shared" si="295"/>
        <v>44905258</v>
      </c>
      <c r="O1887" s="69" t="b">
        <f t="shared" si="296"/>
        <v>1</v>
      </c>
      <c r="P1887" s="186" t="str">
        <f t="shared" si="292"/>
        <v>44905258</v>
      </c>
      <c r="R1887" s="407" t="str">
        <f t="shared" si="297"/>
        <v>A</v>
      </c>
      <c r="S1887" s="60" t="b">
        <f t="shared" si="298"/>
        <v>1</v>
      </c>
      <c r="U1887" s="69" t="str">
        <f t="shared" si="299"/>
        <v>4.4.90.52.58 - EQUIPAMENTOS DE MERGULHO E SALVAMENTO</v>
      </c>
    </row>
    <row r="1888" spans="1:21" s="60" customFormat="1" x14ac:dyDescent="0.25">
      <c r="A1888" s="157"/>
      <c r="B1888" s="136" t="s">
        <v>307</v>
      </c>
      <c r="C1888" s="94" t="s">
        <v>307</v>
      </c>
      <c r="D1888" s="94" t="s">
        <v>214</v>
      </c>
      <c r="E1888" s="94" t="s">
        <v>272</v>
      </c>
      <c r="F1888" s="94" t="s">
        <v>269</v>
      </c>
      <c r="G1888" s="350" t="str">
        <f t="shared" si="293"/>
        <v>4.4.90.52.60</v>
      </c>
      <c r="H1888" s="95" t="s">
        <v>513</v>
      </c>
      <c r="I1888" s="207" t="str">
        <f t="shared" si="301"/>
        <v>A</v>
      </c>
      <c r="J1888" s="273">
        <f t="shared" si="300"/>
        <v>5</v>
      </c>
      <c r="K1888" s="474" t="s">
        <v>61</v>
      </c>
      <c r="M1888" s="69" t="str">
        <f t="shared" si="294"/>
        <v>4.4.90.52.60</v>
      </c>
      <c r="N1888" s="69" t="str">
        <f t="shared" si="295"/>
        <v>44905260</v>
      </c>
      <c r="O1888" s="69" t="b">
        <f t="shared" si="296"/>
        <v>1</v>
      </c>
      <c r="P1888" s="186" t="str">
        <f t="shared" si="292"/>
        <v>44905260</v>
      </c>
      <c r="R1888" s="407" t="str">
        <f t="shared" si="297"/>
        <v>A</v>
      </c>
      <c r="S1888" s="60" t="b">
        <f t="shared" si="298"/>
        <v>1</v>
      </c>
      <c r="U1888" s="69" t="str">
        <f t="shared" si="299"/>
        <v>4.4.90.52.60 - EQUIPAMENTOS, PEÇAS E ACESSÓRIOS MARÍTIMOS</v>
      </c>
    </row>
    <row r="1889" spans="1:21" s="60" customFormat="1" x14ac:dyDescent="0.25">
      <c r="A1889" s="157"/>
      <c r="B1889" s="136" t="s">
        <v>307</v>
      </c>
      <c r="C1889" s="94" t="s">
        <v>307</v>
      </c>
      <c r="D1889" s="94" t="s">
        <v>214</v>
      </c>
      <c r="E1889" s="94" t="s">
        <v>272</v>
      </c>
      <c r="F1889" s="94" t="s">
        <v>298</v>
      </c>
      <c r="G1889" s="350" t="str">
        <f t="shared" si="293"/>
        <v>4.4.90.52.83</v>
      </c>
      <c r="H1889" s="95" t="s">
        <v>514</v>
      </c>
      <c r="I1889" s="207" t="str">
        <f t="shared" si="301"/>
        <v>A</v>
      </c>
      <c r="J1889" s="273">
        <f t="shared" si="300"/>
        <v>5</v>
      </c>
      <c r="K1889" s="474" t="s">
        <v>61</v>
      </c>
      <c r="M1889" s="69" t="str">
        <f t="shared" si="294"/>
        <v>4.4.90.52.83</v>
      </c>
      <c r="N1889" s="69" t="str">
        <f t="shared" si="295"/>
        <v>44905283</v>
      </c>
      <c r="O1889" s="69" t="b">
        <f t="shared" si="296"/>
        <v>1</v>
      </c>
      <c r="P1889" s="186" t="str">
        <f t="shared" si="292"/>
        <v>44905283</v>
      </c>
      <c r="R1889" s="407" t="str">
        <f t="shared" si="297"/>
        <v>A</v>
      </c>
      <c r="S1889" s="60" t="b">
        <f t="shared" si="298"/>
        <v>1</v>
      </c>
      <c r="U1889" s="69" t="str">
        <f t="shared" si="299"/>
        <v>4.4.90.52.83 - EQUIPAMENTOS E SISTEMA DE PROTEÇÃO E VIGILÂNCIA AMBIENTAL</v>
      </c>
    </row>
    <row r="1890" spans="1:21" x14ac:dyDescent="0.25">
      <c r="B1890" s="136" t="s">
        <v>307</v>
      </c>
      <c r="C1890" s="94" t="s">
        <v>307</v>
      </c>
      <c r="D1890" s="94" t="s">
        <v>214</v>
      </c>
      <c r="E1890" s="94" t="s">
        <v>272</v>
      </c>
      <c r="F1890" s="94" t="s">
        <v>301</v>
      </c>
      <c r="G1890" s="350" t="str">
        <f t="shared" si="293"/>
        <v>4.4.90.52.89</v>
      </c>
      <c r="H1890" s="95" t="s">
        <v>515</v>
      </c>
      <c r="I1890" s="207" t="str">
        <f t="shared" si="301"/>
        <v>A</v>
      </c>
      <c r="J1890" s="273">
        <f t="shared" si="300"/>
        <v>5</v>
      </c>
      <c r="K1890" s="474" t="s">
        <v>61</v>
      </c>
      <c r="M1890" s="69" t="str">
        <f t="shared" si="294"/>
        <v>4.4.90.52.89</v>
      </c>
      <c r="N1890" s="69" t="str">
        <f t="shared" si="295"/>
        <v>44905289</v>
      </c>
      <c r="O1890" s="69" t="b">
        <f t="shared" si="296"/>
        <v>1</v>
      </c>
      <c r="P1890" s="186" t="str">
        <f t="shared" si="292"/>
        <v>44905289</v>
      </c>
      <c r="R1890" s="407" t="str">
        <f t="shared" si="297"/>
        <v>A</v>
      </c>
      <c r="S1890" s="2" t="b">
        <f t="shared" si="298"/>
        <v>1</v>
      </c>
      <c r="U1890" s="69" t="str">
        <f t="shared" si="299"/>
        <v>4.4.90.52.89 - EQUIPAMENTOS, SOBRESSALENTES DE MÁQUINAS, MOTOR DE NAVIOS DE ESQUADRA</v>
      </c>
    </row>
    <row r="1891" spans="1:21" x14ac:dyDescent="0.25">
      <c r="B1891" s="188" t="s">
        <v>307</v>
      </c>
      <c r="C1891" s="189" t="s">
        <v>307</v>
      </c>
      <c r="D1891" s="189" t="s">
        <v>214</v>
      </c>
      <c r="E1891" s="189" t="s">
        <v>272</v>
      </c>
      <c r="F1891" s="189" t="s">
        <v>270</v>
      </c>
      <c r="G1891" s="347" t="str">
        <f t="shared" si="293"/>
        <v>4.4.90.52.99</v>
      </c>
      <c r="H1891" s="61" t="s">
        <v>188</v>
      </c>
      <c r="I1891" s="202" t="str">
        <f t="shared" si="301"/>
        <v>A</v>
      </c>
      <c r="J1891" s="269">
        <f t="shared" si="300"/>
        <v>5</v>
      </c>
      <c r="K1891" s="470" t="s">
        <v>61</v>
      </c>
      <c r="M1891" s="69" t="str">
        <f t="shared" si="294"/>
        <v>4.4.90.52.99</v>
      </c>
      <c r="N1891" s="69" t="str">
        <f t="shared" si="295"/>
        <v>44905299</v>
      </c>
      <c r="O1891" s="69" t="b">
        <f t="shared" si="296"/>
        <v>1</v>
      </c>
      <c r="P1891" s="186" t="str">
        <f t="shared" si="292"/>
        <v>44905299</v>
      </c>
      <c r="R1891" s="407" t="str">
        <f t="shared" si="297"/>
        <v>A</v>
      </c>
      <c r="S1891" s="2" t="b">
        <f t="shared" si="298"/>
        <v>1</v>
      </c>
      <c r="U1891" s="69" t="str">
        <f t="shared" si="299"/>
        <v>4.4.90.52.99 - OUTROS MATERIAIS PERMANENTES</v>
      </c>
    </row>
    <row r="1892" spans="1:21" s="69" customFormat="1" x14ac:dyDescent="0.25">
      <c r="A1892" s="157"/>
      <c r="B1892" s="392" t="s">
        <v>307</v>
      </c>
      <c r="C1892" s="328" t="s">
        <v>307</v>
      </c>
      <c r="D1892" s="328" t="s">
        <v>214</v>
      </c>
      <c r="E1892" s="328" t="s">
        <v>278</v>
      </c>
      <c r="F1892" s="328" t="s">
        <v>264</v>
      </c>
      <c r="G1892" s="357" t="str">
        <f t="shared" si="293"/>
        <v>4.4.90.61.00</v>
      </c>
      <c r="H1892" s="81" t="s">
        <v>189</v>
      </c>
      <c r="I1892" s="246" t="str">
        <f t="shared" si="301"/>
        <v>A</v>
      </c>
      <c r="J1892" s="311">
        <f t="shared" si="300"/>
        <v>4</v>
      </c>
      <c r="K1892" s="488" t="s">
        <v>53</v>
      </c>
      <c r="M1892" s="69" t="str">
        <f t="shared" si="294"/>
        <v>4.4.90.61.00</v>
      </c>
      <c r="N1892" s="69" t="str">
        <f t="shared" si="295"/>
        <v>44906100</v>
      </c>
      <c r="O1892" s="69" t="b">
        <f t="shared" si="296"/>
        <v>1</v>
      </c>
      <c r="P1892" s="186" t="str">
        <f t="shared" si="292"/>
        <v>44906100</v>
      </c>
      <c r="R1892" s="407" t="str">
        <f t="shared" si="297"/>
        <v>A</v>
      </c>
      <c r="S1892" s="69" t="b">
        <f t="shared" si="298"/>
        <v>1</v>
      </c>
      <c r="U1892" s="69" t="str">
        <f t="shared" si="299"/>
        <v>4.4.90.61.00 - AQUISIÇÃO DE IMÓVEIS</v>
      </c>
    </row>
    <row r="1893" spans="1:21" x14ac:dyDescent="0.25">
      <c r="B1893" s="138" t="s">
        <v>307</v>
      </c>
      <c r="C1893" s="113" t="s">
        <v>307</v>
      </c>
      <c r="D1893" s="113" t="s">
        <v>214</v>
      </c>
      <c r="E1893" s="113" t="s">
        <v>282</v>
      </c>
      <c r="F1893" s="113" t="s">
        <v>264</v>
      </c>
      <c r="G1893" s="353" t="str">
        <f t="shared" si="293"/>
        <v>4.4.90.65.00</v>
      </c>
      <c r="H1893" s="111" t="s">
        <v>198</v>
      </c>
      <c r="I1893" s="198" t="str">
        <f t="shared" si="301"/>
        <v>A</v>
      </c>
      <c r="J1893" s="265">
        <f t="shared" si="300"/>
        <v>4</v>
      </c>
      <c r="K1893" s="483" t="s">
        <v>319</v>
      </c>
      <c r="M1893" s="69" t="str">
        <f t="shared" si="294"/>
        <v>4.4.90.65.00</v>
      </c>
      <c r="N1893" s="69" t="str">
        <f t="shared" si="295"/>
        <v>44906500</v>
      </c>
      <c r="O1893" s="69" t="b">
        <f t="shared" si="296"/>
        <v>1</v>
      </c>
      <c r="P1893" s="186" t="str">
        <f t="shared" si="292"/>
        <v>44906500</v>
      </c>
      <c r="R1893" s="407" t="str">
        <f t="shared" si="297"/>
        <v>A</v>
      </c>
      <c r="S1893" s="2" t="b">
        <f t="shared" si="298"/>
        <v>1</v>
      </c>
      <c r="U1893" s="69" t="str">
        <f t="shared" si="299"/>
        <v>4.4.90.65.00 - CONSTITUIÇÃO OU AUMENTO DE CAPITAL DE EMPRESAS</v>
      </c>
    </row>
    <row r="1894" spans="1:21" s="6" customFormat="1" x14ac:dyDescent="0.25">
      <c r="A1894" s="158"/>
      <c r="B1894" s="393" t="s">
        <v>307</v>
      </c>
      <c r="C1894" s="329" t="s">
        <v>307</v>
      </c>
      <c r="D1894" s="329" t="s">
        <v>214</v>
      </c>
      <c r="E1894" s="329" t="s">
        <v>317</v>
      </c>
      <c r="F1894" s="329" t="s">
        <v>264</v>
      </c>
      <c r="G1894" s="358" t="str">
        <f t="shared" si="293"/>
        <v>4.4.90.91.00</v>
      </c>
      <c r="H1894" s="82" t="s">
        <v>85</v>
      </c>
      <c r="I1894" s="247" t="str">
        <f t="shared" si="301"/>
        <v>A</v>
      </c>
      <c r="J1894" s="312">
        <f t="shared" si="300"/>
        <v>4</v>
      </c>
      <c r="K1894" s="478" t="s">
        <v>53</v>
      </c>
      <c r="M1894" s="69" t="str">
        <f t="shared" si="294"/>
        <v>4.4.90.91.00</v>
      </c>
      <c r="N1894" s="69" t="str">
        <f t="shared" si="295"/>
        <v>44909100</v>
      </c>
      <c r="O1894" s="69" t="b">
        <f t="shared" si="296"/>
        <v>1</v>
      </c>
      <c r="P1894" s="186" t="str">
        <f t="shared" si="292"/>
        <v>44909100</v>
      </c>
      <c r="R1894" s="409" t="str">
        <f t="shared" si="297"/>
        <v>A</v>
      </c>
      <c r="S1894" s="6" t="b">
        <f t="shared" si="298"/>
        <v>1</v>
      </c>
      <c r="U1894" s="69" t="str">
        <f t="shared" si="299"/>
        <v>4.4.90.91.00 - SENTENÇAS JUDICIAIS</v>
      </c>
    </row>
    <row r="1895" spans="1:21" x14ac:dyDescent="0.25">
      <c r="B1895" s="384" t="s">
        <v>307</v>
      </c>
      <c r="C1895" s="322" t="s">
        <v>307</v>
      </c>
      <c r="D1895" s="322" t="s">
        <v>214</v>
      </c>
      <c r="E1895" s="322" t="s">
        <v>263</v>
      </c>
      <c r="F1895" s="322" t="s">
        <v>264</v>
      </c>
      <c r="G1895" s="346" t="str">
        <f t="shared" si="293"/>
        <v>4.4.90.92.00</v>
      </c>
      <c r="H1895" s="68" t="s">
        <v>88</v>
      </c>
      <c r="I1895" s="245" t="str">
        <f t="shared" si="301"/>
        <v>S</v>
      </c>
      <c r="J1895" s="310">
        <f t="shared" si="300"/>
        <v>4</v>
      </c>
      <c r="K1895" s="469" t="s">
        <v>60</v>
      </c>
      <c r="M1895" s="69" t="str">
        <f t="shared" si="294"/>
        <v>4.4.90.92.00</v>
      </c>
      <c r="N1895" s="69" t="str">
        <f t="shared" si="295"/>
        <v>44909200</v>
      </c>
      <c r="O1895" s="69" t="b">
        <f t="shared" si="296"/>
        <v>1</v>
      </c>
      <c r="P1895" s="186" t="str">
        <f t="shared" si="292"/>
        <v>44909200</v>
      </c>
      <c r="R1895" s="407" t="str">
        <f t="shared" si="297"/>
        <v>S</v>
      </c>
      <c r="S1895" s="2" t="b">
        <f t="shared" si="298"/>
        <v>1</v>
      </c>
      <c r="U1895" s="69" t="str">
        <f t="shared" si="299"/>
        <v>4.4.90.92.00 - DESPESAS DE EXERCÍCIOS ANTERIORES</v>
      </c>
    </row>
    <row r="1896" spans="1:21" x14ac:dyDescent="0.25">
      <c r="B1896" s="188" t="s">
        <v>307</v>
      </c>
      <c r="C1896" s="189" t="s">
        <v>307</v>
      </c>
      <c r="D1896" s="189" t="s">
        <v>214</v>
      </c>
      <c r="E1896" s="189" t="s">
        <v>263</v>
      </c>
      <c r="F1896" s="189" t="s">
        <v>254</v>
      </c>
      <c r="G1896" s="347" t="str">
        <f t="shared" si="293"/>
        <v>4.4.90.92.14</v>
      </c>
      <c r="H1896" s="61" t="s">
        <v>131</v>
      </c>
      <c r="I1896" s="202" t="str">
        <f t="shared" si="301"/>
        <v>A</v>
      </c>
      <c r="J1896" s="269">
        <f t="shared" si="300"/>
        <v>5</v>
      </c>
      <c r="K1896" s="470" t="s">
        <v>61</v>
      </c>
      <c r="M1896" s="69" t="str">
        <f t="shared" si="294"/>
        <v>4.4.90.92.14</v>
      </c>
      <c r="N1896" s="69" t="str">
        <f t="shared" si="295"/>
        <v>44909214</v>
      </c>
      <c r="O1896" s="69" t="b">
        <f t="shared" si="296"/>
        <v>1</v>
      </c>
      <c r="P1896" s="186" t="str">
        <f t="shared" si="292"/>
        <v>44909214</v>
      </c>
      <c r="R1896" s="407" t="str">
        <f t="shared" si="297"/>
        <v>A</v>
      </c>
      <c r="S1896" s="2" t="b">
        <f t="shared" si="298"/>
        <v>1</v>
      </c>
      <c r="U1896" s="69" t="str">
        <f t="shared" si="299"/>
        <v>4.4.90.92.14 - DIÁRIAS - CIVIL</v>
      </c>
    </row>
    <row r="1897" spans="1:21" x14ac:dyDescent="0.25">
      <c r="B1897" s="188" t="s">
        <v>307</v>
      </c>
      <c r="C1897" s="189" t="s">
        <v>307</v>
      </c>
      <c r="D1897" s="189" t="s">
        <v>214</v>
      </c>
      <c r="E1897" s="189" t="s">
        <v>263</v>
      </c>
      <c r="F1897" s="189" t="s">
        <v>225</v>
      </c>
      <c r="G1897" s="347" t="str">
        <f t="shared" si="293"/>
        <v>4.4.90.92.15</v>
      </c>
      <c r="H1897" s="61" t="s">
        <v>147</v>
      </c>
      <c r="I1897" s="202" t="str">
        <f t="shared" si="301"/>
        <v>A</v>
      </c>
      <c r="J1897" s="269">
        <f t="shared" si="300"/>
        <v>5</v>
      </c>
      <c r="K1897" s="470" t="s">
        <v>61</v>
      </c>
      <c r="M1897" s="69" t="str">
        <f t="shared" si="294"/>
        <v>4.4.90.92.15</v>
      </c>
      <c r="N1897" s="69" t="str">
        <f t="shared" si="295"/>
        <v>44909215</v>
      </c>
      <c r="O1897" s="69" t="b">
        <f t="shared" si="296"/>
        <v>1</v>
      </c>
      <c r="P1897" s="186" t="str">
        <f t="shared" si="292"/>
        <v>44909215</v>
      </c>
      <c r="R1897" s="407" t="str">
        <f t="shared" si="297"/>
        <v>A</v>
      </c>
      <c r="S1897" s="2" t="b">
        <f t="shared" si="298"/>
        <v>1</v>
      </c>
      <c r="U1897" s="69" t="str">
        <f t="shared" si="299"/>
        <v>4.4.90.92.15 - DIÁRIAS - MILITAR</v>
      </c>
    </row>
    <row r="1898" spans="1:21" x14ac:dyDescent="0.25">
      <c r="B1898" s="188" t="s">
        <v>307</v>
      </c>
      <c r="C1898" s="189" t="s">
        <v>307</v>
      </c>
      <c r="D1898" s="189" t="s">
        <v>214</v>
      </c>
      <c r="E1898" s="189" t="s">
        <v>263</v>
      </c>
      <c r="F1898" s="189" t="s">
        <v>215</v>
      </c>
      <c r="G1898" s="347" t="str">
        <f t="shared" si="293"/>
        <v>4.4.90.92.30</v>
      </c>
      <c r="H1898" s="61" t="s">
        <v>3</v>
      </c>
      <c r="I1898" s="202" t="str">
        <f t="shared" si="301"/>
        <v>A</v>
      </c>
      <c r="J1898" s="269">
        <f t="shared" si="300"/>
        <v>5</v>
      </c>
      <c r="K1898" s="470" t="s">
        <v>61</v>
      </c>
      <c r="M1898" s="69" t="str">
        <f t="shared" si="294"/>
        <v>4.4.90.92.30</v>
      </c>
      <c r="N1898" s="69" t="str">
        <f t="shared" si="295"/>
        <v>44909230</v>
      </c>
      <c r="O1898" s="69" t="b">
        <f t="shared" si="296"/>
        <v>1</v>
      </c>
      <c r="P1898" s="186" t="str">
        <f t="shared" si="292"/>
        <v>44909230</v>
      </c>
      <c r="R1898" s="407" t="str">
        <f t="shared" si="297"/>
        <v>A</v>
      </c>
      <c r="S1898" s="2" t="b">
        <f t="shared" si="298"/>
        <v>1</v>
      </c>
      <c r="U1898" s="69" t="str">
        <f t="shared" si="299"/>
        <v>4.4.90.92.30 - MATERIAL DE CONSUMO</v>
      </c>
    </row>
    <row r="1899" spans="1:21" x14ac:dyDescent="0.25">
      <c r="B1899" s="188" t="s">
        <v>307</v>
      </c>
      <c r="C1899" s="189" t="s">
        <v>307</v>
      </c>
      <c r="D1899" s="189" t="s">
        <v>214</v>
      </c>
      <c r="E1899" s="189" t="s">
        <v>263</v>
      </c>
      <c r="F1899" s="189" t="s">
        <v>268</v>
      </c>
      <c r="G1899" s="347" t="str">
        <f t="shared" si="293"/>
        <v>4.4.90.92.35</v>
      </c>
      <c r="H1899" s="61" t="s">
        <v>132</v>
      </c>
      <c r="I1899" s="202" t="str">
        <f t="shared" si="301"/>
        <v>A</v>
      </c>
      <c r="J1899" s="269">
        <f t="shared" si="300"/>
        <v>5</v>
      </c>
      <c r="K1899" s="470" t="s">
        <v>61</v>
      </c>
      <c r="M1899" s="69" t="str">
        <f t="shared" si="294"/>
        <v>4.4.90.92.35</v>
      </c>
      <c r="N1899" s="69" t="str">
        <f t="shared" si="295"/>
        <v>44909235</v>
      </c>
      <c r="O1899" s="69" t="b">
        <f t="shared" si="296"/>
        <v>1</v>
      </c>
      <c r="P1899" s="186" t="str">
        <f t="shared" si="292"/>
        <v>44909235</v>
      </c>
      <c r="R1899" s="407" t="str">
        <f t="shared" si="297"/>
        <v>A</v>
      </c>
      <c r="S1899" s="2" t="b">
        <f t="shared" si="298"/>
        <v>1</v>
      </c>
      <c r="U1899" s="69" t="str">
        <f t="shared" si="299"/>
        <v>4.4.90.92.35 - SERVIÇOS DE CONSULTORIA</v>
      </c>
    </row>
    <row r="1900" spans="1:21" x14ac:dyDescent="0.25">
      <c r="B1900" s="188" t="s">
        <v>307</v>
      </c>
      <c r="C1900" s="189" t="s">
        <v>307</v>
      </c>
      <c r="D1900" s="189" t="s">
        <v>214</v>
      </c>
      <c r="E1900" s="189" t="s">
        <v>263</v>
      </c>
      <c r="F1900" s="189" t="s">
        <v>250</v>
      </c>
      <c r="G1900" s="347" t="str">
        <f t="shared" si="293"/>
        <v>4.4.90.92.36</v>
      </c>
      <c r="H1900" s="61" t="s">
        <v>721</v>
      </c>
      <c r="I1900" s="202" t="str">
        <f t="shared" si="301"/>
        <v>A</v>
      </c>
      <c r="J1900" s="269">
        <f t="shared" si="300"/>
        <v>5</v>
      </c>
      <c r="K1900" s="470" t="s">
        <v>61</v>
      </c>
      <c r="M1900" s="69" t="str">
        <f t="shared" si="294"/>
        <v>4.4.90.92.36</v>
      </c>
      <c r="N1900" s="69" t="str">
        <f t="shared" si="295"/>
        <v>44909236</v>
      </c>
      <c r="O1900" s="69" t="b">
        <f t="shared" si="296"/>
        <v>1</v>
      </c>
      <c r="P1900" s="186" t="str">
        <f t="shared" si="292"/>
        <v>44909236</v>
      </c>
      <c r="R1900" s="407" t="str">
        <f t="shared" si="297"/>
        <v>A</v>
      </c>
      <c r="S1900" s="2" t="b">
        <f t="shared" si="298"/>
        <v>1</v>
      </c>
      <c r="U1900" s="69" t="str">
        <f t="shared" si="299"/>
        <v>4.4.90.92.36 - OUTROS SERVIÇOS DE TERCEIROS - PESSOA FISICA</v>
      </c>
    </row>
    <row r="1901" spans="1:21" x14ac:dyDescent="0.25">
      <c r="B1901" s="188" t="s">
        <v>307</v>
      </c>
      <c r="C1901" s="189" t="s">
        <v>307</v>
      </c>
      <c r="D1901" s="189" t="s">
        <v>214</v>
      </c>
      <c r="E1901" s="189" t="s">
        <v>263</v>
      </c>
      <c r="F1901" s="189" t="s">
        <v>240</v>
      </c>
      <c r="G1901" s="347" t="str">
        <f t="shared" si="293"/>
        <v>4.4.90.92.37</v>
      </c>
      <c r="H1901" s="61" t="s">
        <v>722</v>
      </c>
      <c r="I1901" s="202" t="str">
        <f t="shared" si="301"/>
        <v>A</v>
      </c>
      <c r="J1901" s="269">
        <f t="shared" si="300"/>
        <v>5</v>
      </c>
      <c r="K1901" s="470" t="s">
        <v>61</v>
      </c>
      <c r="M1901" s="69" t="str">
        <f t="shared" si="294"/>
        <v>4.4.90.92.37</v>
      </c>
      <c r="N1901" s="69" t="str">
        <f t="shared" si="295"/>
        <v>44909237</v>
      </c>
      <c r="O1901" s="69" t="b">
        <f t="shared" si="296"/>
        <v>1</v>
      </c>
      <c r="P1901" s="186" t="str">
        <f t="shared" si="292"/>
        <v>44909237</v>
      </c>
      <c r="R1901" s="407" t="str">
        <f t="shared" si="297"/>
        <v>A</v>
      </c>
      <c r="S1901" s="2" t="b">
        <f t="shared" si="298"/>
        <v>1</v>
      </c>
      <c r="U1901" s="69" t="str">
        <f t="shared" si="299"/>
        <v>4.4.90.92.37 - LOCAÇÃO DE MAO-DE-OBRA</v>
      </c>
    </row>
    <row r="1902" spans="1:21" x14ac:dyDescent="0.25">
      <c r="B1902" s="188" t="s">
        <v>307</v>
      </c>
      <c r="C1902" s="189" t="s">
        <v>307</v>
      </c>
      <c r="D1902" s="189" t="s">
        <v>214</v>
      </c>
      <c r="E1902" s="189" t="s">
        <v>263</v>
      </c>
      <c r="F1902" s="189" t="s">
        <v>262</v>
      </c>
      <c r="G1902" s="347" t="str">
        <f t="shared" si="293"/>
        <v>4.4.90.92.39</v>
      </c>
      <c r="H1902" s="61" t="s">
        <v>723</v>
      </c>
      <c r="I1902" s="202" t="str">
        <f t="shared" si="301"/>
        <v>A</v>
      </c>
      <c r="J1902" s="269">
        <f t="shared" si="300"/>
        <v>5</v>
      </c>
      <c r="K1902" s="470" t="s">
        <v>61</v>
      </c>
      <c r="M1902" s="69" t="str">
        <f t="shared" si="294"/>
        <v>4.4.90.92.39</v>
      </c>
      <c r="N1902" s="69" t="str">
        <f t="shared" si="295"/>
        <v>44909239</v>
      </c>
      <c r="O1902" s="69" t="b">
        <f t="shared" si="296"/>
        <v>1</v>
      </c>
      <c r="P1902" s="186" t="str">
        <f t="shared" si="292"/>
        <v>44909239</v>
      </c>
      <c r="R1902" s="407" t="str">
        <f t="shared" si="297"/>
        <v>A</v>
      </c>
      <c r="S1902" s="2" t="b">
        <f t="shared" si="298"/>
        <v>1</v>
      </c>
      <c r="U1902" s="69" t="str">
        <f t="shared" si="299"/>
        <v>4.4.90.92.39 - OUTROS SERVIÇOS DE TERCEIROS - PJ</v>
      </c>
    </row>
    <row r="1903" spans="1:21" x14ac:dyDescent="0.25">
      <c r="B1903" s="188" t="s">
        <v>307</v>
      </c>
      <c r="C1903" s="189" t="s">
        <v>307</v>
      </c>
      <c r="D1903" s="189" t="s">
        <v>214</v>
      </c>
      <c r="E1903" s="189" t="s">
        <v>263</v>
      </c>
      <c r="F1903" s="189" t="s">
        <v>271</v>
      </c>
      <c r="G1903" s="347" t="str">
        <f t="shared" si="293"/>
        <v>4.4.90.92.51</v>
      </c>
      <c r="H1903" s="61" t="s">
        <v>185</v>
      </c>
      <c r="I1903" s="202" t="str">
        <f t="shared" si="301"/>
        <v>A</v>
      </c>
      <c r="J1903" s="269">
        <f t="shared" si="300"/>
        <v>5</v>
      </c>
      <c r="K1903" s="470" t="s">
        <v>61</v>
      </c>
      <c r="M1903" s="69" t="str">
        <f t="shared" si="294"/>
        <v>4.4.90.92.51</v>
      </c>
      <c r="N1903" s="69" t="str">
        <f t="shared" si="295"/>
        <v>44909251</v>
      </c>
      <c r="O1903" s="69" t="b">
        <f t="shared" si="296"/>
        <v>1</v>
      </c>
      <c r="P1903" s="186" t="str">
        <f t="shared" si="292"/>
        <v>44909251</v>
      </c>
      <c r="R1903" s="407" t="str">
        <f t="shared" si="297"/>
        <v>A</v>
      </c>
      <c r="S1903" s="2" t="b">
        <f t="shared" si="298"/>
        <v>1</v>
      </c>
      <c r="U1903" s="69" t="str">
        <f t="shared" si="299"/>
        <v>4.4.90.92.51 - OBRAS E INSTALAÇÕES</v>
      </c>
    </row>
    <row r="1904" spans="1:21" x14ac:dyDescent="0.25">
      <c r="B1904" s="188" t="s">
        <v>307</v>
      </c>
      <c r="C1904" s="189" t="s">
        <v>307</v>
      </c>
      <c r="D1904" s="189" t="s">
        <v>214</v>
      </c>
      <c r="E1904" s="189" t="s">
        <v>263</v>
      </c>
      <c r="F1904" s="189" t="s">
        <v>272</v>
      </c>
      <c r="G1904" s="347" t="str">
        <f t="shared" si="293"/>
        <v>4.4.90.92.52</v>
      </c>
      <c r="H1904" s="61" t="s">
        <v>186</v>
      </c>
      <c r="I1904" s="202" t="str">
        <f t="shared" si="301"/>
        <v>A</v>
      </c>
      <c r="J1904" s="269">
        <f t="shared" si="300"/>
        <v>5</v>
      </c>
      <c r="K1904" s="470" t="s">
        <v>61</v>
      </c>
      <c r="M1904" s="69" t="str">
        <f t="shared" si="294"/>
        <v>4.4.90.92.52</v>
      </c>
      <c r="N1904" s="69" t="str">
        <f t="shared" si="295"/>
        <v>44909252</v>
      </c>
      <c r="O1904" s="69" t="b">
        <f t="shared" si="296"/>
        <v>1</v>
      </c>
      <c r="P1904" s="186" t="str">
        <f t="shared" ref="P1904:P1967" si="302">TRIM(SUBSTITUTE(TEXT(G1904,"00000000"),".",""))</f>
        <v>44909252</v>
      </c>
      <c r="R1904" s="407" t="str">
        <f t="shared" si="297"/>
        <v>A</v>
      </c>
      <c r="S1904" s="2" t="b">
        <f t="shared" si="298"/>
        <v>1</v>
      </c>
      <c r="U1904" s="69" t="str">
        <f t="shared" si="299"/>
        <v>4.4.90.92.52 - EQUIPAMENTOS E MATERIAL PERMANENTE</v>
      </c>
    </row>
    <row r="1905" spans="1:21" x14ac:dyDescent="0.25">
      <c r="B1905" s="188" t="s">
        <v>307</v>
      </c>
      <c r="C1905" s="189" t="s">
        <v>307</v>
      </c>
      <c r="D1905" s="189" t="s">
        <v>214</v>
      </c>
      <c r="E1905" s="189" t="s">
        <v>263</v>
      </c>
      <c r="F1905" s="189" t="s">
        <v>302</v>
      </c>
      <c r="G1905" s="347" t="str">
        <f t="shared" si="293"/>
        <v>4.4.90.92.93</v>
      </c>
      <c r="H1905" s="61" t="s">
        <v>730</v>
      </c>
      <c r="I1905" s="202" t="str">
        <f t="shared" si="301"/>
        <v>A</v>
      </c>
      <c r="J1905" s="269">
        <f t="shared" si="300"/>
        <v>5</v>
      </c>
      <c r="K1905" s="470" t="s">
        <v>61</v>
      </c>
      <c r="M1905" s="69" t="str">
        <f t="shared" si="294"/>
        <v>4.4.90.92.93</v>
      </c>
      <c r="N1905" s="69" t="str">
        <f t="shared" si="295"/>
        <v>44909293</v>
      </c>
      <c r="O1905" s="69" t="b">
        <f t="shared" si="296"/>
        <v>1</v>
      </c>
      <c r="P1905" s="186" t="str">
        <f t="shared" si="302"/>
        <v>44909293</v>
      </c>
      <c r="R1905" s="407" t="str">
        <f t="shared" si="297"/>
        <v>A</v>
      </c>
      <c r="S1905" s="2" t="b">
        <f t="shared" si="298"/>
        <v>1</v>
      </c>
      <c r="U1905" s="69" t="str">
        <f t="shared" si="299"/>
        <v>4.4.90.92.93 - INDENIZAÇÕES E RESTITUICÕES</v>
      </c>
    </row>
    <row r="1906" spans="1:21" x14ac:dyDescent="0.25">
      <c r="B1906" s="188" t="s">
        <v>307</v>
      </c>
      <c r="C1906" s="189" t="s">
        <v>307</v>
      </c>
      <c r="D1906" s="189" t="s">
        <v>214</v>
      </c>
      <c r="E1906" s="189" t="s">
        <v>263</v>
      </c>
      <c r="F1906" s="189" t="s">
        <v>270</v>
      </c>
      <c r="G1906" s="347" t="str">
        <f t="shared" si="293"/>
        <v>4.4.90.92.99</v>
      </c>
      <c r="H1906" s="61" t="s">
        <v>96</v>
      </c>
      <c r="I1906" s="202" t="str">
        <f t="shared" si="301"/>
        <v>A</v>
      </c>
      <c r="J1906" s="269">
        <f t="shared" si="300"/>
        <v>5</v>
      </c>
      <c r="K1906" s="470" t="s">
        <v>61</v>
      </c>
      <c r="M1906" s="69" t="str">
        <f t="shared" si="294"/>
        <v>4.4.90.92.99</v>
      </c>
      <c r="N1906" s="69" t="str">
        <f t="shared" si="295"/>
        <v>44909299</v>
      </c>
      <c r="O1906" s="69" t="b">
        <f t="shared" si="296"/>
        <v>1</v>
      </c>
      <c r="P1906" s="186" t="str">
        <f t="shared" si="302"/>
        <v>44909299</v>
      </c>
      <c r="R1906" s="407" t="str">
        <f t="shared" si="297"/>
        <v>A</v>
      </c>
      <c r="S1906" s="2" t="b">
        <f t="shared" si="298"/>
        <v>1</v>
      </c>
      <c r="U1906" s="69" t="str">
        <f t="shared" si="299"/>
        <v>4.4.90.92.99 - OUTRAS DESPESAS DE EXERCICIOS ANTERIORES</v>
      </c>
    </row>
    <row r="1907" spans="1:21" x14ac:dyDescent="0.25">
      <c r="B1907" s="380" t="s">
        <v>307</v>
      </c>
      <c r="C1907" s="318" t="s">
        <v>307</v>
      </c>
      <c r="D1907" s="318" t="s">
        <v>214</v>
      </c>
      <c r="E1907" s="318" t="s">
        <v>302</v>
      </c>
      <c r="F1907" s="318" t="s">
        <v>264</v>
      </c>
      <c r="G1907" s="341" t="str">
        <f t="shared" si="293"/>
        <v>4.4.90.93.00</v>
      </c>
      <c r="H1907" s="3" t="s">
        <v>9</v>
      </c>
      <c r="I1907" s="241" t="str">
        <f t="shared" si="301"/>
        <v>A</v>
      </c>
      <c r="J1907" s="307">
        <f t="shared" si="300"/>
        <v>4</v>
      </c>
      <c r="K1907" s="465" t="s">
        <v>53</v>
      </c>
      <c r="M1907" s="69" t="str">
        <f t="shared" si="294"/>
        <v>4.4.90.93.00</v>
      </c>
      <c r="N1907" s="69" t="str">
        <f t="shared" si="295"/>
        <v>44909300</v>
      </c>
      <c r="O1907" s="69" t="b">
        <f t="shared" si="296"/>
        <v>1</v>
      </c>
      <c r="P1907" s="186" t="str">
        <f t="shared" si="302"/>
        <v>44909300</v>
      </c>
      <c r="R1907" s="407" t="str">
        <f t="shared" si="297"/>
        <v>A</v>
      </c>
      <c r="S1907" s="2" t="b">
        <f t="shared" si="298"/>
        <v>1</v>
      </c>
      <c r="U1907" s="69" t="str">
        <f t="shared" si="299"/>
        <v>4.4.90.93.00 - INDENIZAÇÕES E RESTITUIÇÕES</v>
      </c>
    </row>
    <row r="1908" spans="1:21" x14ac:dyDescent="0.25">
      <c r="B1908" s="380" t="s">
        <v>307</v>
      </c>
      <c r="C1908" s="318" t="s">
        <v>307</v>
      </c>
      <c r="D1908" s="318" t="s">
        <v>214</v>
      </c>
      <c r="E1908" s="318" t="s">
        <v>305</v>
      </c>
      <c r="F1908" s="318" t="s">
        <v>264</v>
      </c>
      <c r="G1908" s="341" t="str">
        <f t="shared" si="293"/>
        <v>4.4.90.95.00</v>
      </c>
      <c r="H1908" s="3" t="s">
        <v>182</v>
      </c>
      <c r="I1908" s="241" t="str">
        <f t="shared" si="301"/>
        <v>A</v>
      </c>
      <c r="J1908" s="307">
        <f t="shared" si="300"/>
        <v>4</v>
      </c>
      <c r="K1908" s="465" t="s">
        <v>53</v>
      </c>
      <c r="M1908" s="69" t="str">
        <f t="shared" si="294"/>
        <v>4.4.90.95.00</v>
      </c>
      <c r="N1908" s="69" t="str">
        <f t="shared" si="295"/>
        <v>44909500</v>
      </c>
      <c r="O1908" s="69" t="b">
        <f t="shared" si="296"/>
        <v>1</v>
      </c>
      <c r="P1908" s="186" t="str">
        <f t="shared" si="302"/>
        <v>44909500</v>
      </c>
      <c r="R1908" s="407" t="str">
        <f t="shared" si="297"/>
        <v>A</v>
      </c>
      <c r="S1908" s="2" t="b">
        <f t="shared" si="298"/>
        <v>1</v>
      </c>
      <c r="U1908" s="69" t="str">
        <f t="shared" si="299"/>
        <v>4.4.90.95.00 - INDENIZAÇÃO PELA EXECUÇÃO DE TRABALHOS DE CAMPO</v>
      </c>
    </row>
    <row r="1909" spans="1:21" ht="30" x14ac:dyDescent="0.25">
      <c r="B1909" s="149" t="s">
        <v>307</v>
      </c>
      <c r="C1909" s="150" t="s">
        <v>307</v>
      </c>
      <c r="D1909" s="150" t="s">
        <v>317</v>
      </c>
      <c r="E1909" s="150" t="s">
        <v>264</v>
      </c>
      <c r="F1909" s="150" t="s">
        <v>264</v>
      </c>
      <c r="G1909" s="340" t="str">
        <f t="shared" si="293"/>
        <v>4.4.91.00.00</v>
      </c>
      <c r="H1909" s="7" t="s">
        <v>633</v>
      </c>
      <c r="I1909" s="240" t="str">
        <f t="shared" si="301"/>
        <v>S</v>
      </c>
      <c r="J1909" s="306">
        <f t="shared" si="300"/>
        <v>3</v>
      </c>
      <c r="K1909" s="137" t="s">
        <v>57</v>
      </c>
      <c r="M1909" s="69" t="str">
        <f t="shared" si="294"/>
        <v>4.4.91.00.00</v>
      </c>
      <c r="N1909" s="69" t="str">
        <f t="shared" si="295"/>
        <v>44910000</v>
      </c>
      <c r="O1909" s="69" t="b">
        <f t="shared" si="296"/>
        <v>1</v>
      </c>
      <c r="P1909" s="186" t="str">
        <f t="shared" si="302"/>
        <v>44910000</v>
      </c>
      <c r="R1909" s="407" t="str">
        <f t="shared" si="297"/>
        <v>S</v>
      </c>
      <c r="S1909" s="2" t="b">
        <f t="shared" si="298"/>
        <v>1</v>
      </c>
      <c r="U1909" s="69" t="str">
        <f t="shared" si="299"/>
        <v>4.4.91.00.00 - APLICAÇÃO DIRETA DECORRENTE DE OPERAÇÃO ENTRE ÓRGÃOS, FUNDOS E ENTIDADES INTEGRANTES DOS ORÇAMENTOS FISCAL E DA SEGURIDADE SOCIAL</v>
      </c>
    </row>
    <row r="1910" spans="1:21" s="69" customFormat="1" x14ac:dyDescent="0.25">
      <c r="A1910" s="157"/>
      <c r="B1910" s="392" t="s">
        <v>307</v>
      </c>
      <c r="C1910" s="328" t="s">
        <v>307</v>
      </c>
      <c r="D1910" s="328" t="s">
        <v>317</v>
      </c>
      <c r="E1910" s="328" t="s">
        <v>262</v>
      </c>
      <c r="F1910" s="328" t="s">
        <v>264</v>
      </c>
      <c r="G1910" s="357" t="str">
        <f t="shared" si="293"/>
        <v>4.4.91.39.00</v>
      </c>
      <c r="H1910" s="81" t="s">
        <v>126</v>
      </c>
      <c r="I1910" s="246" t="str">
        <f t="shared" si="301"/>
        <v>A</v>
      </c>
      <c r="J1910" s="311">
        <f t="shared" si="300"/>
        <v>4</v>
      </c>
      <c r="K1910" s="488" t="s">
        <v>53</v>
      </c>
      <c r="M1910" s="69" t="str">
        <f t="shared" si="294"/>
        <v>4.4.91.39.00</v>
      </c>
      <c r="N1910" s="69" t="str">
        <f t="shared" si="295"/>
        <v>44913900</v>
      </c>
      <c r="O1910" s="69" t="b">
        <f t="shared" si="296"/>
        <v>1</v>
      </c>
      <c r="P1910" s="186" t="str">
        <f t="shared" si="302"/>
        <v>44913900</v>
      </c>
      <c r="R1910" s="407" t="str">
        <f t="shared" si="297"/>
        <v>A</v>
      </c>
      <c r="S1910" s="69" t="b">
        <f t="shared" si="298"/>
        <v>1</v>
      </c>
      <c r="U1910" s="69" t="str">
        <f t="shared" si="299"/>
        <v>4.4.91.39.00 - OUTROS SERVIÇOS DE TERCEIROS - PESSOA JURÍDICA</v>
      </c>
    </row>
    <row r="1911" spans="1:21" x14ac:dyDescent="0.25">
      <c r="B1911" s="138" t="s">
        <v>307</v>
      </c>
      <c r="C1911" s="113" t="s">
        <v>307</v>
      </c>
      <c r="D1911" s="113" t="s">
        <v>317</v>
      </c>
      <c r="E1911" s="113" t="s">
        <v>231</v>
      </c>
      <c r="F1911" s="113" t="s">
        <v>264</v>
      </c>
      <c r="G1911" s="353" t="str">
        <f t="shared" si="293"/>
        <v>4.4.91.40.00</v>
      </c>
      <c r="H1911" s="111" t="s">
        <v>347</v>
      </c>
      <c r="I1911" s="198" t="str">
        <f t="shared" si="301"/>
        <v>A</v>
      </c>
      <c r="J1911" s="265">
        <f t="shared" si="300"/>
        <v>4</v>
      </c>
      <c r="K1911" s="467" t="s">
        <v>53</v>
      </c>
      <c r="M1911" s="69" t="str">
        <f t="shared" si="294"/>
        <v>4.4.91.40.00</v>
      </c>
      <c r="N1911" s="69" t="str">
        <f t="shared" si="295"/>
        <v>44914000</v>
      </c>
      <c r="O1911" s="69" t="b">
        <f t="shared" si="296"/>
        <v>1</v>
      </c>
      <c r="P1911" s="186" t="str">
        <f t="shared" si="302"/>
        <v>44914000</v>
      </c>
      <c r="R1911" s="407" t="str">
        <f t="shared" si="297"/>
        <v>A</v>
      </c>
      <c r="S1911" s="2" t="b">
        <f t="shared" si="298"/>
        <v>1</v>
      </c>
      <c r="U1911" s="69" t="str">
        <f t="shared" si="299"/>
        <v>4.4.91.40.00 - SERVIÇOS DE TECNOLOGIA DA INFORMAÇÃO E COMUNICAÇÃO - PESSOA JURÍDICA</v>
      </c>
    </row>
    <row r="1912" spans="1:21" x14ac:dyDescent="0.25">
      <c r="B1912" s="393" t="s">
        <v>307</v>
      </c>
      <c r="C1912" s="329" t="s">
        <v>307</v>
      </c>
      <c r="D1912" s="329" t="s">
        <v>317</v>
      </c>
      <c r="E1912" s="329" t="s">
        <v>247</v>
      </c>
      <c r="F1912" s="329" t="s">
        <v>264</v>
      </c>
      <c r="G1912" s="358" t="str">
        <f t="shared" si="293"/>
        <v>4.4.91.47.00</v>
      </c>
      <c r="H1912" s="82" t="s">
        <v>169</v>
      </c>
      <c r="I1912" s="247" t="str">
        <f t="shared" si="301"/>
        <v>A</v>
      </c>
      <c r="J1912" s="312">
        <f t="shared" si="300"/>
        <v>4</v>
      </c>
      <c r="K1912" s="478" t="s">
        <v>53</v>
      </c>
      <c r="M1912" s="69" t="str">
        <f t="shared" si="294"/>
        <v>4.4.91.47.00</v>
      </c>
      <c r="N1912" s="69" t="str">
        <f t="shared" si="295"/>
        <v>44914700</v>
      </c>
      <c r="O1912" s="69" t="b">
        <f t="shared" si="296"/>
        <v>1</v>
      </c>
      <c r="P1912" s="186" t="str">
        <f t="shared" si="302"/>
        <v>44914700</v>
      </c>
      <c r="R1912" s="407" t="str">
        <f t="shared" si="297"/>
        <v>A</v>
      </c>
      <c r="S1912" s="2" t="b">
        <f t="shared" si="298"/>
        <v>1</v>
      </c>
      <c r="U1912" s="69" t="str">
        <f t="shared" si="299"/>
        <v>4.4.91.47.00 - OBRIGAÇÕES TRIBUTÁRIAS E CONTRIBUTIVAS</v>
      </c>
    </row>
    <row r="1913" spans="1:21" x14ac:dyDescent="0.25">
      <c r="B1913" s="380" t="s">
        <v>307</v>
      </c>
      <c r="C1913" s="318" t="s">
        <v>307</v>
      </c>
      <c r="D1913" s="318" t="s">
        <v>317</v>
      </c>
      <c r="E1913" s="318" t="s">
        <v>271</v>
      </c>
      <c r="F1913" s="318" t="s">
        <v>264</v>
      </c>
      <c r="G1913" s="341" t="str">
        <f t="shared" si="293"/>
        <v>4.4.91.51.00</v>
      </c>
      <c r="H1913" s="3" t="s">
        <v>185</v>
      </c>
      <c r="I1913" s="241" t="str">
        <f t="shared" si="301"/>
        <v>A</v>
      </c>
      <c r="J1913" s="307">
        <f t="shared" si="300"/>
        <v>4</v>
      </c>
      <c r="K1913" s="465" t="s">
        <v>53</v>
      </c>
      <c r="M1913" s="69" t="str">
        <f t="shared" si="294"/>
        <v>4.4.91.51.00</v>
      </c>
      <c r="N1913" s="69" t="str">
        <f t="shared" si="295"/>
        <v>44915100</v>
      </c>
      <c r="O1913" s="69" t="b">
        <f t="shared" si="296"/>
        <v>1</v>
      </c>
      <c r="P1913" s="186" t="str">
        <f t="shared" si="302"/>
        <v>44915100</v>
      </c>
      <c r="R1913" s="407" t="str">
        <f t="shared" si="297"/>
        <v>A</v>
      </c>
      <c r="S1913" s="2" t="b">
        <f t="shared" si="298"/>
        <v>1</v>
      </c>
      <c r="U1913" s="69" t="str">
        <f t="shared" si="299"/>
        <v>4.4.91.51.00 - OBRAS E INSTALAÇÕES</v>
      </c>
    </row>
    <row r="1914" spans="1:21" s="69" customFormat="1" x14ac:dyDescent="0.25">
      <c r="A1914" s="157"/>
      <c r="B1914" s="380" t="s">
        <v>307</v>
      </c>
      <c r="C1914" s="318" t="s">
        <v>307</v>
      </c>
      <c r="D1914" s="318" t="s">
        <v>317</v>
      </c>
      <c r="E1914" s="318" t="s">
        <v>272</v>
      </c>
      <c r="F1914" s="318" t="s">
        <v>264</v>
      </c>
      <c r="G1914" s="341" t="str">
        <f t="shared" si="293"/>
        <v>4.4.91.52.00</v>
      </c>
      <c r="H1914" s="3" t="s">
        <v>186</v>
      </c>
      <c r="I1914" s="241" t="str">
        <f t="shared" si="301"/>
        <v>A</v>
      </c>
      <c r="J1914" s="307">
        <f t="shared" si="300"/>
        <v>4</v>
      </c>
      <c r="K1914" s="465" t="s">
        <v>53</v>
      </c>
      <c r="M1914" s="69" t="str">
        <f t="shared" si="294"/>
        <v>4.4.91.52.00</v>
      </c>
      <c r="N1914" s="69" t="str">
        <f t="shared" si="295"/>
        <v>44915200</v>
      </c>
      <c r="O1914" s="69" t="b">
        <f t="shared" si="296"/>
        <v>1</v>
      </c>
      <c r="P1914" s="186" t="str">
        <f t="shared" si="302"/>
        <v>44915200</v>
      </c>
      <c r="R1914" s="407" t="str">
        <f t="shared" si="297"/>
        <v>A</v>
      </c>
      <c r="S1914" s="69" t="b">
        <f t="shared" si="298"/>
        <v>1</v>
      </c>
      <c r="U1914" s="69" t="str">
        <f t="shared" si="299"/>
        <v>4.4.91.52.00 - EQUIPAMENTOS E MATERIAL PERMANENTE</v>
      </c>
    </row>
    <row r="1915" spans="1:21" x14ac:dyDescent="0.25">
      <c r="B1915" s="138" t="s">
        <v>307</v>
      </c>
      <c r="C1915" s="113" t="s">
        <v>307</v>
      </c>
      <c r="D1915" s="113" t="s">
        <v>317</v>
      </c>
      <c r="E1915" s="113" t="s">
        <v>278</v>
      </c>
      <c r="F1915" s="113" t="s">
        <v>264</v>
      </c>
      <c r="G1915" s="353" t="str">
        <f t="shared" si="293"/>
        <v>4.4.91.61.00</v>
      </c>
      <c r="H1915" s="126" t="s">
        <v>189</v>
      </c>
      <c r="I1915" s="242" t="str">
        <f t="shared" si="301"/>
        <v>A</v>
      </c>
      <c r="J1915" s="278">
        <f t="shared" si="300"/>
        <v>4</v>
      </c>
      <c r="K1915" s="467" t="s">
        <v>53</v>
      </c>
      <c r="M1915" s="69" t="str">
        <f t="shared" si="294"/>
        <v>4.4.91.61.00</v>
      </c>
      <c r="N1915" s="69" t="str">
        <f t="shared" si="295"/>
        <v>44916100</v>
      </c>
      <c r="O1915" s="69" t="b">
        <f t="shared" si="296"/>
        <v>1</v>
      </c>
      <c r="P1915" s="186" t="str">
        <f t="shared" si="302"/>
        <v>44916100</v>
      </c>
      <c r="R1915" s="407" t="str">
        <f t="shared" si="297"/>
        <v>A</v>
      </c>
      <c r="S1915" s="2" t="b">
        <f t="shared" si="298"/>
        <v>1</v>
      </c>
      <c r="U1915" s="69" t="str">
        <f t="shared" si="299"/>
        <v>4.4.91.61.00 - AQUISIÇÃO DE IMÓVEIS</v>
      </c>
    </row>
    <row r="1916" spans="1:21" s="69" customFormat="1" x14ac:dyDescent="0.25">
      <c r="A1916" s="157"/>
      <c r="B1916" s="138" t="s">
        <v>307</v>
      </c>
      <c r="C1916" s="113" t="s">
        <v>307</v>
      </c>
      <c r="D1916" s="113" t="s">
        <v>317</v>
      </c>
      <c r="E1916" s="113" t="s">
        <v>317</v>
      </c>
      <c r="F1916" s="113" t="s">
        <v>264</v>
      </c>
      <c r="G1916" s="353" t="str">
        <f t="shared" si="293"/>
        <v>4.4.91.91.00</v>
      </c>
      <c r="H1916" s="126" t="s">
        <v>85</v>
      </c>
      <c r="I1916" s="242" t="str">
        <f t="shared" si="301"/>
        <v>A</v>
      </c>
      <c r="J1916" s="278">
        <f t="shared" si="300"/>
        <v>4</v>
      </c>
      <c r="K1916" s="467" t="s">
        <v>53</v>
      </c>
      <c r="M1916" s="69" t="str">
        <f t="shared" si="294"/>
        <v>4.4.91.91.00</v>
      </c>
      <c r="N1916" s="69" t="str">
        <f t="shared" si="295"/>
        <v>44919100</v>
      </c>
      <c r="O1916" s="69" t="b">
        <f t="shared" si="296"/>
        <v>1</v>
      </c>
      <c r="P1916" s="186" t="str">
        <f t="shared" si="302"/>
        <v>44919100</v>
      </c>
      <c r="R1916" s="407" t="str">
        <f t="shared" si="297"/>
        <v>A</v>
      </c>
      <c r="S1916" s="69" t="b">
        <f t="shared" si="298"/>
        <v>1</v>
      </c>
      <c r="U1916" s="69" t="str">
        <f t="shared" si="299"/>
        <v>4.4.91.91.00 - SENTENÇAS JUDICIAIS</v>
      </c>
    </row>
    <row r="1917" spans="1:21" s="69" customFormat="1" x14ac:dyDescent="0.25">
      <c r="A1917" s="157"/>
      <c r="B1917" s="138" t="s">
        <v>307</v>
      </c>
      <c r="C1917" s="113" t="s">
        <v>307</v>
      </c>
      <c r="D1917" s="113" t="s">
        <v>317</v>
      </c>
      <c r="E1917" s="113" t="s">
        <v>263</v>
      </c>
      <c r="F1917" s="113" t="s">
        <v>264</v>
      </c>
      <c r="G1917" s="353" t="str">
        <f t="shared" si="293"/>
        <v>4.4.91.92.00</v>
      </c>
      <c r="H1917" s="126" t="s">
        <v>88</v>
      </c>
      <c r="I1917" s="242" t="str">
        <f t="shared" si="301"/>
        <v>A</v>
      </c>
      <c r="J1917" s="278">
        <f t="shared" si="300"/>
        <v>4</v>
      </c>
      <c r="K1917" s="467" t="s">
        <v>53</v>
      </c>
      <c r="M1917" s="69" t="str">
        <f t="shared" si="294"/>
        <v>4.4.91.92.00</v>
      </c>
      <c r="N1917" s="69" t="str">
        <f t="shared" si="295"/>
        <v>44919200</v>
      </c>
      <c r="O1917" s="69" t="b">
        <f t="shared" si="296"/>
        <v>1</v>
      </c>
      <c r="P1917" s="186" t="str">
        <f t="shared" si="302"/>
        <v>44919200</v>
      </c>
      <c r="R1917" s="407" t="str">
        <f t="shared" si="297"/>
        <v>A</v>
      </c>
      <c r="S1917" s="69" t="b">
        <f t="shared" si="298"/>
        <v>1</v>
      </c>
      <c r="U1917" s="69" t="str">
        <f t="shared" si="299"/>
        <v>4.4.91.92.00 - DESPESAS DE EXERCÍCIOS ANTERIORES</v>
      </c>
    </row>
    <row r="1918" spans="1:21" x14ac:dyDescent="0.25">
      <c r="B1918" s="138" t="s">
        <v>307</v>
      </c>
      <c r="C1918" s="113" t="s">
        <v>307</v>
      </c>
      <c r="D1918" s="113" t="s">
        <v>317</v>
      </c>
      <c r="E1918" s="113" t="s">
        <v>302</v>
      </c>
      <c r="F1918" s="113" t="s">
        <v>264</v>
      </c>
      <c r="G1918" s="353" t="str">
        <f t="shared" si="293"/>
        <v>4.4.91.93.00</v>
      </c>
      <c r="H1918" s="126" t="s">
        <v>9</v>
      </c>
      <c r="I1918" s="242" t="str">
        <f t="shared" si="301"/>
        <v>A</v>
      </c>
      <c r="J1918" s="278">
        <f t="shared" si="300"/>
        <v>4</v>
      </c>
      <c r="K1918" s="467" t="s">
        <v>53</v>
      </c>
      <c r="M1918" s="69" t="str">
        <f t="shared" si="294"/>
        <v>4.4.91.93.00</v>
      </c>
      <c r="N1918" s="69" t="str">
        <f t="shared" si="295"/>
        <v>44919300</v>
      </c>
      <c r="O1918" s="69" t="b">
        <f t="shared" si="296"/>
        <v>1</v>
      </c>
      <c r="P1918" s="186" t="str">
        <f t="shared" si="302"/>
        <v>44919300</v>
      </c>
      <c r="R1918" s="407" t="str">
        <f t="shared" si="297"/>
        <v>A</v>
      </c>
      <c r="S1918" s="2" t="b">
        <f t="shared" si="298"/>
        <v>1</v>
      </c>
      <c r="U1918" s="69" t="str">
        <f t="shared" si="299"/>
        <v>4.4.91.93.00 - INDENIZAÇÕES E RESTITUIÇÕES</v>
      </c>
    </row>
    <row r="1919" spans="1:21" s="62" customFormat="1" x14ac:dyDescent="0.25">
      <c r="A1919" s="158"/>
      <c r="B1919" s="149" t="s">
        <v>307</v>
      </c>
      <c r="C1919" s="150" t="s">
        <v>307</v>
      </c>
      <c r="D1919" s="150" t="s">
        <v>263</v>
      </c>
      <c r="E1919" s="150" t="s">
        <v>264</v>
      </c>
      <c r="F1919" s="150" t="s">
        <v>264</v>
      </c>
      <c r="G1919" s="340" t="str">
        <f t="shared" si="293"/>
        <v>4.4.92.00.00</v>
      </c>
      <c r="H1919" s="7" t="s">
        <v>741</v>
      </c>
      <c r="I1919" s="240" t="str">
        <f t="shared" si="301"/>
        <v>S</v>
      </c>
      <c r="J1919" s="306">
        <f t="shared" si="300"/>
        <v>3</v>
      </c>
      <c r="K1919" s="137" t="s">
        <v>57</v>
      </c>
      <c r="M1919" s="69" t="str">
        <f t="shared" si="294"/>
        <v>4.4.92.00.00</v>
      </c>
      <c r="N1919" s="69" t="str">
        <f t="shared" si="295"/>
        <v>44920000</v>
      </c>
      <c r="O1919" s="69" t="b">
        <f t="shared" si="296"/>
        <v>1</v>
      </c>
      <c r="P1919" s="186" t="str">
        <f t="shared" si="302"/>
        <v>44920000</v>
      </c>
      <c r="R1919" s="409" t="str">
        <f t="shared" si="297"/>
        <v>S</v>
      </c>
      <c r="S1919" s="62" t="b">
        <f t="shared" si="298"/>
        <v>1</v>
      </c>
      <c r="U1919" s="69" t="str">
        <f t="shared" si="299"/>
        <v>4.4.92.00.00 - APLICAÇÃO DIRETA DE RECURSOS RECEBIDOS DE OUTROS ENTES</v>
      </c>
    </row>
    <row r="1920" spans="1:21" s="62" customFormat="1" x14ac:dyDescent="0.25">
      <c r="A1920" s="158"/>
      <c r="B1920" s="138" t="s">
        <v>307</v>
      </c>
      <c r="C1920" s="113" t="s">
        <v>307</v>
      </c>
      <c r="D1920" s="113" t="s">
        <v>263</v>
      </c>
      <c r="E1920" s="113" t="s">
        <v>256</v>
      </c>
      <c r="F1920" s="113" t="s">
        <v>264</v>
      </c>
      <c r="G1920" s="353" t="str">
        <f t="shared" si="293"/>
        <v>4.4.92.20.00</v>
      </c>
      <c r="H1920" s="126" t="s">
        <v>150</v>
      </c>
      <c r="I1920" s="242" t="str">
        <f t="shared" si="301"/>
        <v>A</v>
      </c>
      <c r="J1920" s="278">
        <f t="shared" si="300"/>
        <v>4</v>
      </c>
      <c r="K1920" s="467" t="s">
        <v>53</v>
      </c>
      <c r="M1920" s="69" t="str">
        <f t="shared" si="294"/>
        <v>4.4.92.20.00</v>
      </c>
      <c r="N1920" s="69" t="str">
        <f t="shared" si="295"/>
        <v>44922000</v>
      </c>
      <c r="O1920" s="69" t="b">
        <f t="shared" si="296"/>
        <v>1</v>
      </c>
      <c r="P1920" s="186" t="str">
        <f t="shared" si="302"/>
        <v>44922000</v>
      </c>
      <c r="R1920" s="409" t="str">
        <f t="shared" si="297"/>
        <v>A</v>
      </c>
      <c r="S1920" s="62" t="b">
        <f t="shared" si="298"/>
        <v>1</v>
      </c>
      <c r="U1920" s="69" t="str">
        <f t="shared" si="299"/>
        <v>4.4.92.20.00 - AUXÍLIO FINANCEIRO A PESQUISADORES</v>
      </c>
    </row>
    <row r="1921" spans="1:21" s="62" customFormat="1" x14ac:dyDescent="0.25">
      <c r="A1921" s="158"/>
      <c r="B1921" s="138" t="s">
        <v>307</v>
      </c>
      <c r="C1921" s="113" t="s">
        <v>307</v>
      </c>
      <c r="D1921" s="113" t="s">
        <v>263</v>
      </c>
      <c r="E1921" s="113" t="s">
        <v>271</v>
      </c>
      <c r="F1921" s="113" t="s">
        <v>264</v>
      </c>
      <c r="G1921" s="353" t="str">
        <f t="shared" si="293"/>
        <v>4.4.92.51.00</v>
      </c>
      <c r="H1921" s="126" t="s">
        <v>185</v>
      </c>
      <c r="I1921" s="242" t="str">
        <f t="shared" si="301"/>
        <v>A</v>
      </c>
      <c r="J1921" s="278">
        <f t="shared" si="300"/>
        <v>4</v>
      </c>
      <c r="K1921" s="467" t="s">
        <v>53</v>
      </c>
      <c r="M1921" s="69" t="str">
        <f t="shared" si="294"/>
        <v>4.4.92.51.00</v>
      </c>
      <c r="N1921" s="69" t="str">
        <f t="shared" si="295"/>
        <v>44925100</v>
      </c>
      <c r="O1921" s="69" t="b">
        <f t="shared" si="296"/>
        <v>1</v>
      </c>
      <c r="P1921" s="186" t="str">
        <f t="shared" si="302"/>
        <v>44925100</v>
      </c>
      <c r="R1921" s="409" t="str">
        <f t="shared" si="297"/>
        <v>A</v>
      </c>
      <c r="S1921" s="62" t="b">
        <f t="shared" si="298"/>
        <v>1</v>
      </c>
      <c r="U1921" s="69" t="str">
        <f t="shared" si="299"/>
        <v>4.4.92.51.00 - OBRAS E INSTALAÇÕES</v>
      </c>
    </row>
    <row r="1922" spans="1:21" s="62" customFormat="1" x14ac:dyDescent="0.25">
      <c r="A1922" s="158"/>
      <c r="B1922" s="139" t="s">
        <v>307</v>
      </c>
      <c r="C1922" s="115" t="s">
        <v>307</v>
      </c>
      <c r="D1922" s="115" t="s">
        <v>263</v>
      </c>
      <c r="E1922" s="115" t="s">
        <v>272</v>
      </c>
      <c r="F1922" s="115" t="s">
        <v>264</v>
      </c>
      <c r="G1922" s="349" t="str">
        <f t="shared" si="293"/>
        <v>4.4.92.52.00</v>
      </c>
      <c r="H1922" s="10" t="s">
        <v>186</v>
      </c>
      <c r="I1922" s="205" t="str">
        <f t="shared" si="301"/>
        <v>S</v>
      </c>
      <c r="J1922" s="272">
        <f t="shared" si="300"/>
        <v>4</v>
      </c>
      <c r="K1922" s="479" t="s">
        <v>265</v>
      </c>
      <c r="M1922" s="69" t="str">
        <f t="shared" si="294"/>
        <v>4.4.92.52.00</v>
      </c>
      <c r="N1922" s="69" t="str">
        <f t="shared" si="295"/>
        <v>44925200</v>
      </c>
      <c r="O1922" s="69" t="b">
        <f t="shared" si="296"/>
        <v>1</v>
      </c>
      <c r="P1922" s="186" t="str">
        <f t="shared" si="302"/>
        <v>44925200</v>
      </c>
      <c r="R1922" s="409" t="str">
        <f t="shared" si="297"/>
        <v>S</v>
      </c>
      <c r="S1922" s="62" t="b">
        <f t="shared" si="298"/>
        <v>1</v>
      </c>
      <c r="U1922" s="69" t="str">
        <f t="shared" si="299"/>
        <v>4.4.92.52.00 - EQUIPAMENTOS E MATERIAL PERMANENTE</v>
      </c>
    </row>
    <row r="1923" spans="1:21" s="62" customFormat="1" x14ac:dyDescent="0.25">
      <c r="A1923" s="158"/>
      <c r="B1923" s="136" t="s">
        <v>307</v>
      </c>
      <c r="C1923" s="94" t="s">
        <v>307</v>
      </c>
      <c r="D1923" s="94" t="s">
        <v>263</v>
      </c>
      <c r="E1923" s="94" t="s">
        <v>272</v>
      </c>
      <c r="F1923" s="94" t="s">
        <v>216</v>
      </c>
      <c r="G1923" s="350" t="str">
        <f t="shared" si="293"/>
        <v>4.4.92.52.02</v>
      </c>
      <c r="H1923" s="95" t="s">
        <v>482</v>
      </c>
      <c r="I1923" s="207" t="str">
        <f t="shared" si="301"/>
        <v>A</v>
      </c>
      <c r="J1923" s="273">
        <f t="shared" si="300"/>
        <v>5</v>
      </c>
      <c r="K1923" s="474" t="s">
        <v>61</v>
      </c>
      <c r="M1923" s="69" t="str">
        <f t="shared" si="294"/>
        <v>4.4.92.52.02</v>
      </c>
      <c r="N1923" s="69" t="str">
        <f t="shared" si="295"/>
        <v>44925202</v>
      </c>
      <c r="O1923" s="69" t="b">
        <f t="shared" si="296"/>
        <v>1</v>
      </c>
      <c r="P1923" s="186" t="str">
        <f t="shared" si="302"/>
        <v>44925202</v>
      </c>
      <c r="R1923" s="409" t="str">
        <f t="shared" si="297"/>
        <v>A</v>
      </c>
      <c r="S1923" s="62" t="b">
        <f t="shared" si="298"/>
        <v>1</v>
      </c>
      <c r="U1923" s="69" t="str">
        <f t="shared" si="299"/>
        <v>4.4.92.52.02 - AERONAVES</v>
      </c>
    </row>
    <row r="1924" spans="1:21" s="62" customFormat="1" x14ac:dyDescent="0.25">
      <c r="A1924" s="158"/>
      <c r="B1924" s="136" t="s">
        <v>307</v>
      </c>
      <c r="C1924" s="94" t="s">
        <v>307</v>
      </c>
      <c r="D1924" s="94" t="s">
        <v>263</v>
      </c>
      <c r="E1924" s="94" t="s">
        <v>272</v>
      </c>
      <c r="F1924" s="94" t="s">
        <v>218</v>
      </c>
      <c r="G1924" s="350" t="str">
        <f t="shared" si="293"/>
        <v>4.4.92.52.04</v>
      </c>
      <c r="H1924" s="95" t="s">
        <v>483</v>
      </c>
      <c r="I1924" s="207" t="str">
        <f t="shared" si="301"/>
        <v>A</v>
      </c>
      <c r="J1924" s="273">
        <f t="shared" si="300"/>
        <v>5</v>
      </c>
      <c r="K1924" s="474" t="s">
        <v>61</v>
      </c>
      <c r="M1924" s="69" t="str">
        <f t="shared" si="294"/>
        <v>4.4.92.52.04</v>
      </c>
      <c r="N1924" s="69" t="str">
        <f t="shared" si="295"/>
        <v>44925204</v>
      </c>
      <c r="O1924" s="69" t="b">
        <f t="shared" si="296"/>
        <v>1</v>
      </c>
      <c r="P1924" s="186" t="str">
        <f t="shared" si="302"/>
        <v>44925204</v>
      </c>
      <c r="R1924" s="409" t="str">
        <f t="shared" si="297"/>
        <v>A</v>
      </c>
      <c r="S1924" s="62" t="b">
        <f t="shared" si="298"/>
        <v>1</v>
      </c>
      <c r="U1924" s="69" t="str">
        <f t="shared" si="299"/>
        <v>4.4.92.52.04 - APARELHOS DE MEDIÇÃO E ORIENTAÇÃO</v>
      </c>
    </row>
    <row r="1925" spans="1:21" s="62" customFormat="1" x14ac:dyDescent="0.25">
      <c r="A1925" s="158"/>
      <c r="B1925" s="136" t="s">
        <v>307</v>
      </c>
      <c r="C1925" s="94" t="s">
        <v>307</v>
      </c>
      <c r="D1925" s="94" t="s">
        <v>263</v>
      </c>
      <c r="E1925" s="94" t="s">
        <v>272</v>
      </c>
      <c r="F1925" s="94" t="s">
        <v>220</v>
      </c>
      <c r="G1925" s="350" t="str">
        <f t="shared" si="293"/>
        <v>4.4.92.52.06</v>
      </c>
      <c r="H1925" s="95" t="s">
        <v>484</v>
      </c>
      <c r="I1925" s="207" t="str">
        <f t="shared" si="301"/>
        <v>A</v>
      </c>
      <c r="J1925" s="273">
        <f t="shared" si="300"/>
        <v>5</v>
      </c>
      <c r="K1925" s="474" t="s">
        <v>61</v>
      </c>
      <c r="M1925" s="69" t="str">
        <f t="shared" si="294"/>
        <v>4.4.92.52.06</v>
      </c>
      <c r="N1925" s="69" t="str">
        <f t="shared" si="295"/>
        <v>44925206</v>
      </c>
      <c r="O1925" s="69" t="b">
        <f t="shared" si="296"/>
        <v>1</v>
      </c>
      <c r="P1925" s="186" t="str">
        <f t="shared" si="302"/>
        <v>44925206</v>
      </c>
      <c r="R1925" s="409" t="str">
        <f t="shared" si="297"/>
        <v>A</v>
      </c>
      <c r="S1925" s="62" t="b">
        <f t="shared" si="298"/>
        <v>1</v>
      </c>
      <c r="U1925" s="69" t="str">
        <f t="shared" si="299"/>
        <v>4.4.92.52.06 - APARELHOS E EQUIPAMENTOS DE COMUNICAÇÃO</v>
      </c>
    </row>
    <row r="1926" spans="1:21" s="62" customFormat="1" x14ac:dyDescent="0.25">
      <c r="A1926" s="158"/>
      <c r="B1926" s="136" t="s">
        <v>307</v>
      </c>
      <c r="C1926" s="94" t="s">
        <v>307</v>
      </c>
      <c r="D1926" s="94" t="s">
        <v>263</v>
      </c>
      <c r="E1926" s="94" t="s">
        <v>272</v>
      </c>
      <c r="F1926" s="94" t="s">
        <v>222</v>
      </c>
      <c r="G1926" s="350" t="str">
        <f t="shared" si="293"/>
        <v>4.4.92.52.08</v>
      </c>
      <c r="H1926" s="95" t="s">
        <v>745</v>
      </c>
      <c r="I1926" s="207" t="str">
        <f t="shared" si="301"/>
        <v>A</v>
      </c>
      <c r="J1926" s="273">
        <f t="shared" si="300"/>
        <v>5</v>
      </c>
      <c r="K1926" s="474" t="s">
        <v>61</v>
      </c>
      <c r="M1926" s="69" t="str">
        <f t="shared" si="294"/>
        <v>4.4.92.52.08</v>
      </c>
      <c r="N1926" s="69" t="str">
        <f t="shared" si="295"/>
        <v>44925208</v>
      </c>
      <c r="O1926" s="69" t="b">
        <f t="shared" si="296"/>
        <v>1</v>
      </c>
      <c r="P1926" s="186" t="str">
        <f t="shared" si="302"/>
        <v>44925208</v>
      </c>
      <c r="R1926" s="409" t="str">
        <f t="shared" si="297"/>
        <v>A</v>
      </c>
      <c r="S1926" s="62" t="b">
        <f t="shared" si="298"/>
        <v>1</v>
      </c>
      <c r="U1926" s="69" t="str">
        <f t="shared" si="299"/>
        <v>4.4.92.52.08 - APAR.EQUIP.UTENS.MED., ODONT, LABOR.HOSPIT.</v>
      </c>
    </row>
    <row r="1927" spans="1:21" s="62" customFormat="1" x14ac:dyDescent="0.25">
      <c r="A1927" s="158"/>
      <c r="B1927" s="136" t="s">
        <v>307</v>
      </c>
      <c r="C1927" s="94" t="s">
        <v>307</v>
      </c>
      <c r="D1927" s="94" t="s">
        <v>263</v>
      </c>
      <c r="E1927" s="94" t="s">
        <v>272</v>
      </c>
      <c r="F1927" s="94" t="s">
        <v>261</v>
      </c>
      <c r="G1927" s="350" t="str">
        <f t="shared" si="293"/>
        <v>4.4.92.52.10</v>
      </c>
      <c r="H1927" s="95" t="s">
        <v>485</v>
      </c>
      <c r="I1927" s="207" t="str">
        <f t="shared" si="301"/>
        <v>A</v>
      </c>
      <c r="J1927" s="273">
        <f t="shared" si="300"/>
        <v>5</v>
      </c>
      <c r="K1927" s="474" t="s">
        <v>61</v>
      </c>
      <c r="M1927" s="69" t="str">
        <f t="shared" si="294"/>
        <v>4.4.92.52.10</v>
      </c>
      <c r="N1927" s="69" t="str">
        <f t="shared" si="295"/>
        <v>44925210</v>
      </c>
      <c r="O1927" s="69" t="b">
        <f t="shared" si="296"/>
        <v>1</v>
      </c>
      <c r="P1927" s="186" t="str">
        <f t="shared" si="302"/>
        <v>44925210</v>
      </c>
      <c r="R1927" s="409" t="str">
        <f t="shared" si="297"/>
        <v>A</v>
      </c>
      <c r="S1927" s="62" t="b">
        <f t="shared" si="298"/>
        <v>1</v>
      </c>
      <c r="U1927" s="69" t="str">
        <f t="shared" si="299"/>
        <v>4.4.92.52.10 - APARELHOS E EQUIPAMENTOS PARA ESPORTES E DIVERSÕES</v>
      </c>
    </row>
    <row r="1928" spans="1:21" s="62" customFormat="1" x14ac:dyDescent="0.25">
      <c r="A1928" s="158"/>
      <c r="B1928" s="136" t="s">
        <v>307</v>
      </c>
      <c r="C1928" s="94" t="s">
        <v>307</v>
      </c>
      <c r="D1928" s="94" t="s">
        <v>263</v>
      </c>
      <c r="E1928" s="94" t="s">
        <v>272</v>
      </c>
      <c r="F1928" s="94" t="s">
        <v>223</v>
      </c>
      <c r="G1928" s="350" t="str">
        <f t="shared" si="293"/>
        <v>4.4.92.52.12</v>
      </c>
      <c r="H1928" s="95" t="s">
        <v>486</v>
      </c>
      <c r="I1928" s="207" t="str">
        <f t="shared" si="301"/>
        <v>A</v>
      </c>
      <c r="J1928" s="273">
        <f t="shared" si="300"/>
        <v>5</v>
      </c>
      <c r="K1928" s="474" t="s">
        <v>61</v>
      </c>
      <c r="M1928" s="69" t="str">
        <f t="shared" si="294"/>
        <v>4.4.92.52.12</v>
      </c>
      <c r="N1928" s="69" t="str">
        <f t="shared" si="295"/>
        <v>44925212</v>
      </c>
      <c r="O1928" s="69" t="b">
        <f t="shared" si="296"/>
        <v>1</v>
      </c>
      <c r="P1928" s="186" t="str">
        <f t="shared" si="302"/>
        <v>44925212</v>
      </c>
      <c r="R1928" s="409" t="str">
        <f t="shared" si="297"/>
        <v>A</v>
      </c>
      <c r="S1928" s="62" t="b">
        <f t="shared" si="298"/>
        <v>1</v>
      </c>
      <c r="U1928" s="69" t="str">
        <f t="shared" si="299"/>
        <v>4.4.92.52.12 - APARELHOS E UTENSÍLIOS DOMÉSTICOS</v>
      </c>
    </row>
    <row r="1929" spans="1:21" s="62" customFormat="1" x14ac:dyDescent="0.25">
      <c r="A1929" s="158"/>
      <c r="B1929" s="136" t="s">
        <v>307</v>
      </c>
      <c r="C1929" s="94" t="s">
        <v>307</v>
      </c>
      <c r="D1929" s="94" t="s">
        <v>263</v>
      </c>
      <c r="E1929" s="94" t="s">
        <v>272</v>
      </c>
      <c r="F1929" s="94" t="s">
        <v>254</v>
      </c>
      <c r="G1929" s="350" t="str">
        <f t="shared" si="293"/>
        <v>4.4.92.52.14</v>
      </c>
      <c r="H1929" s="95" t="s">
        <v>487</v>
      </c>
      <c r="I1929" s="207" t="str">
        <f t="shared" si="301"/>
        <v>A</v>
      </c>
      <c r="J1929" s="273">
        <f t="shared" si="300"/>
        <v>5</v>
      </c>
      <c r="K1929" s="474" t="s">
        <v>61</v>
      </c>
      <c r="M1929" s="69" t="str">
        <f t="shared" si="294"/>
        <v>4.4.92.52.14</v>
      </c>
      <c r="N1929" s="69" t="str">
        <f t="shared" si="295"/>
        <v>44925214</v>
      </c>
      <c r="O1929" s="69" t="b">
        <f t="shared" si="296"/>
        <v>1</v>
      </c>
      <c r="P1929" s="186" t="str">
        <f t="shared" si="302"/>
        <v>44925214</v>
      </c>
      <c r="R1929" s="409" t="str">
        <f t="shared" si="297"/>
        <v>A</v>
      </c>
      <c r="S1929" s="62" t="b">
        <f t="shared" si="298"/>
        <v>1</v>
      </c>
      <c r="U1929" s="69" t="str">
        <f t="shared" si="299"/>
        <v>4.4.92.52.14 - ARMAMENTOS</v>
      </c>
    </row>
    <row r="1930" spans="1:21" s="62" customFormat="1" x14ac:dyDescent="0.25">
      <c r="A1930" s="158"/>
      <c r="B1930" s="136" t="s">
        <v>307</v>
      </c>
      <c r="C1930" s="94" t="s">
        <v>307</v>
      </c>
      <c r="D1930" s="94" t="s">
        <v>263</v>
      </c>
      <c r="E1930" s="94" t="s">
        <v>272</v>
      </c>
      <c r="F1930" s="94" t="s">
        <v>226</v>
      </c>
      <c r="G1930" s="350" t="str">
        <f t="shared" si="293"/>
        <v>4.4.92.52.18</v>
      </c>
      <c r="H1930" s="95" t="s">
        <v>488</v>
      </c>
      <c r="I1930" s="207" t="str">
        <f t="shared" si="301"/>
        <v>A</v>
      </c>
      <c r="J1930" s="273">
        <f t="shared" si="300"/>
        <v>5</v>
      </c>
      <c r="K1930" s="474" t="s">
        <v>61</v>
      </c>
      <c r="M1930" s="69" t="str">
        <f t="shared" si="294"/>
        <v>4.4.92.52.18</v>
      </c>
      <c r="N1930" s="69" t="str">
        <f t="shared" si="295"/>
        <v>44925218</v>
      </c>
      <c r="O1930" s="69" t="b">
        <f t="shared" si="296"/>
        <v>1</v>
      </c>
      <c r="P1930" s="186" t="str">
        <f t="shared" si="302"/>
        <v>44925218</v>
      </c>
      <c r="R1930" s="409" t="str">
        <f t="shared" si="297"/>
        <v>A</v>
      </c>
      <c r="S1930" s="62" t="b">
        <f t="shared" si="298"/>
        <v>1</v>
      </c>
      <c r="U1930" s="69" t="str">
        <f t="shared" si="299"/>
        <v>4.4.92.52.18 - COLEÇÕES E MATERIAIS BIBLIOGRÁFICOS</v>
      </c>
    </row>
    <row r="1931" spans="1:21" s="62" customFormat="1" x14ac:dyDescent="0.25">
      <c r="A1931" s="158"/>
      <c r="B1931" s="136" t="s">
        <v>307</v>
      </c>
      <c r="C1931" s="94" t="s">
        <v>307</v>
      </c>
      <c r="D1931" s="94" t="s">
        <v>263</v>
      </c>
      <c r="E1931" s="94" t="s">
        <v>272</v>
      </c>
      <c r="F1931" s="94" t="s">
        <v>227</v>
      </c>
      <c r="G1931" s="350" t="str">
        <f t="shared" ref="G1931:G1994" si="303">B1931&amp;"."&amp;C1931&amp;"."&amp;D1931&amp;"."&amp;E1931&amp;"."&amp;F1931</f>
        <v>4.4.92.52.19</v>
      </c>
      <c r="H1931" s="95" t="s">
        <v>489</v>
      </c>
      <c r="I1931" s="207" t="str">
        <f t="shared" si="301"/>
        <v>A</v>
      </c>
      <c r="J1931" s="273">
        <f t="shared" si="300"/>
        <v>5</v>
      </c>
      <c r="K1931" s="474" t="s">
        <v>61</v>
      </c>
      <c r="M1931" s="69" t="str">
        <f t="shared" ref="M1931:M1994" si="304">B1931&amp;"."&amp;C1931&amp;"."&amp;D1931&amp;"."&amp;E1931&amp;"."&amp;F1931</f>
        <v>4.4.92.52.19</v>
      </c>
      <c r="N1931" s="69" t="str">
        <f t="shared" ref="N1931:N1994" si="305">SUBSTITUTE(M1931,".","")</f>
        <v>44925219</v>
      </c>
      <c r="O1931" s="69" t="b">
        <f t="shared" ref="O1931:O1994" si="306">N1931=P1931</f>
        <v>1</v>
      </c>
      <c r="P1931" s="186" t="str">
        <f t="shared" si="302"/>
        <v>44925219</v>
      </c>
      <c r="R1931" s="409" t="str">
        <f t="shared" ref="R1931:R1994" si="307">IF(IFERROR(SEARCH("Último",K1931),0)&gt;0,"A","S")</f>
        <v>A</v>
      </c>
      <c r="S1931" s="62" t="b">
        <f t="shared" ref="S1931:S1994" si="308">R1931=I1931</f>
        <v>1</v>
      </c>
      <c r="U1931" s="69" t="str">
        <f t="shared" ref="U1931:U1994" si="309">G1931&amp;" - "&amp;H1931</f>
        <v>4.4.92.52.19 - DISCOTECAS E FILMOTECAS</v>
      </c>
    </row>
    <row r="1932" spans="1:21" s="62" customFormat="1" x14ac:dyDescent="0.25">
      <c r="A1932" s="158"/>
      <c r="B1932" s="136" t="s">
        <v>307</v>
      </c>
      <c r="C1932" s="94" t="s">
        <v>307</v>
      </c>
      <c r="D1932" s="94" t="s">
        <v>263</v>
      </c>
      <c r="E1932" s="94" t="s">
        <v>272</v>
      </c>
      <c r="F1932" s="94" t="s">
        <v>256</v>
      </c>
      <c r="G1932" s="350" t="str">
        <f t="shared" si="303"/>
        <v>4.4.92.52.20</v>
      </c>
      <c r="H1932" s="95" t="s">
        <v>490</v>
      </c>
      <c r="I1932" s="207" t="str">
        <f t="shared" si="301"/>
        <v>A</v>
      </c>
      <c r="J1932" s="273">
        <f t="shared" si="300"/>
        <v>5</v>
      </c>
      <c r="K1932" s="474" t="s">
        <v>61</v>
      </c>
      <c r="M1932" s="69" t="str">
        <f t="shared" si="304"/>
        <v>4.4.92.52.20</v>
      </c>
      <c r="N1932" s="69" t="str">
        <f t="shared" si="305"/>
        <v>44925220</v>
      </c>
      <c r="O1932" s="69" t="b">
        <f t="shared" si="306"/>
        <v>1</v>
      </c>
      <c r="P1932" s="186" t="str">
        <f t="shared" si="302"/>
        <v>44925220</v>
      </c>
      <c r="R1932" s="409" t="str">
        <f t="shared" si="307"/>
        <v>A</v>
      </c>
      <c r="S1932" s="62" t="b">
        <f t="shared" si="308"/>
        <v>1</v>
      </c>
      <c r="U1932" s="69" t="str">
        <f t="shared" si="309"/>
        <v>4.4.92.52.20 - EMBARCAÇÕES</v>
      </c>
    </row>
    <row r="1933" spans="1:21" s="62" customFormat="1" x14ac:dyDescent="0.25">
      <c r="A1933" s="158"/>
      <c r="B1933" s="136" t="s">
        <v>307</v>
      </c>
      <c r="C1933" s="94" t="s">
        <v>307</v>
      </c>
      <c r="D1933" s="94" t="s">
        <v>263</v>
      </c>
      <c r="E1933" s="94" t="s">
        <v>272</v>
      </c>
      <c r="F1933" s="94" t="s">
        <v>258</v>
      </c>
      <c r="G1933" s="350" t="str">
        <f t="shared" si="303"/>
        <v>4.4.92.52.22</v>
      </c>
      <c r="H1933" s="95" t="s">
        <v>491</v>
      </c>
      <c r="I1933" s="207" t="str">
        <f t="shared" si="301"/>
        <v>A</v>
      </c>
      <c r="J1933" s="273">
        <f t="shared" ref="J1933:J1996" si="310">IF( (VALUE(F1933) &gt; 0), 5,IF( (VALUE(E1933) &gt; 0), 4,IF( (VALUE(D1933) &gt; 0), 3,IF( (VALUE(C1933) &gt; 0), 2,1))))</f>
        <v>5</v>
      </c>
      <c r="K1933" s="474" t="s">
        <v>61</v>
      </c>
      <c r="M1933" s="69" t="str">
        <f t="shared" si="304"/>
        <v>4.4.92.52.22</v>
      </c>
      <c r="N1933" s="69" t="str">
        <f t="shared" si="305"/>
        <v>44925222</v>
      </c>
      <c r="O1933" s="69" t="b">
        <f t="shared" si="306"/>
        <v>1</v>
      </c>
      <c r="P1933" s="186" t="str">
        <f t="shared" si="302"/>
        <v>44925222</v>
      </c>
      <c r="R1933" s="409" t="str">
        <f t="shared" si="307"/>
        <v>A</v>
      </c>
      <c r="S1933" s="62" t="b">
        <f t="shared" si="308"/>
        <v>1</v>
      </c>
      <c r="U1933" s="69" t="str">
        <f t="shared" si="309"/>
        <v>4.4.92.52.22 - EQUIPAMENTOS DE MANOBRA E PATRULHAMENTO</v>
      </c>
    </row>
    <row r="1934" spans="1:21" s="62" customFormat="1" x14ac:dyDescent="0.25">
      <c r="A1934" s="158"/>
      <c r="B1934" s="136" t="s">
        <v>307</v>
      </c>
      <c r="C1934" s="94" t="s">
        <v>307</v>
      </c>
      <c r="D1934" s="94" t="s">
        <v>263</v>
      </c>
      <c r="E1934" s="94" t="s">
        <v>272</v>
      </c>
      <c r="F1934" s="94" t="s">
        <v>229</v>
      </c>
      <c r="G1934" s="350" t="str">
        <f t="shared" si="303"/>
        <v>4.4.92.52.24</v>
      </c>
      <c r="H1934" s="95" t="s">
        <v>492</v>
      </c>
      <c r="I1934" s="207" t="str">
        <f t="shared" si="301"/>
        <v>A</v>
      </c>
      <c r="J1934" s="273">
        <f t="shared" si="310"/>
        <v>5</v>
      </c>
      <c r="K1934" s="474" t="s">
        <v>61</v>
      </c>
      <c r="M1934" s="69" t="str">
        <f t="shared" si="304"/>
        <v>4.4.92.52.24</v>
      </c>
      <c r="N1934" s="69" t="str">
        <f t="shared" si="305"/>
        <v>44925224</v>
      </c>
      <c r="O1934" s="69" t="b">
        <f t="shared" si="306"/>
        <v>1</v>
      </c>
      <c r="P1934" s="186" t="str">
        <f t="shared" si="302"/>
        <v>44925224</v>
      </c>
      <c r="R1934" s="409" t="str">
        <f t="shared" si="307"/>
        <v>A</v>
      </c>
      <c r="S1934" s="62" t="b">
        <f t="shared" si="308"/>
        <v>1</v>
      </c>
      <c r="U1934" s="69" t="str">
        <f t="shared" si="309"/>
        <v>4.4.92.52.24 - EQUIPAMENTO DE PROTEÇÃO, SEGURANÇA E SOCORRO</v>
      </c>
    </row>
    <row r="1935" spans="1:21" s="62" customFormat="1" x14ac:dyDescent="0.25">
      <c r="A1935" s="158"/>
      <c r="B1935" s="136" t="s">
        <v>307</v>
      </c>
      <c r="C1935" s="94" t="s">
        <v>307</v>
      </c>
      <c r="D1935" s="94" t="s">
        <v>263</v>
      </c>
      <c r="E1935" s="94" t="s">
        <v>272</v>
      </c>
      <c r="F1935" s="94" t="s">
        <v>236</v>
      </c>
      <c r="G1935" s="350" t="str">
        <f t="shared" si="303"/>
        <v>4.4.92.52.26</v>
      </c>
      <c r="H1935" s="95" t="s">
        <v>493</v>
      </c>
      <c r="I1935" s="207" t="str">
        <f t="shared" si="301"/>
        <v>A</v>
      </c>
      <c r="J1935" s="273">
        <f t="shared" si="310"/>
        <v>5</v>
      </c>
      <c r="K1935" s="474" t="s">
        <v>61</v>
      </c>
      <c r="M1935" s="69" t="str">
        <f t="shared" si="304"/>
        <v>4.4.92.52.26</v>
      </c>
      <c r="N1935" s="69" t="str">
        <f t="shared" si="305"/>
        <v>44925226</v>
      </c>
      <c r="O1935" s="69" t="b">
        <f t="shared" si="306"/>
        <v>1</v>
      </c>
      <c r="P1935" s="186" t="str">
        <f t="shared" si="302"/>
        <v>44925226</v>
      </c>
      <c r="R1935" s="409" t="str">
        <f t="shared" si="307"/>
        <v>A</v>
      </c>
      <c r="S1935" s="62" t="b">
        <f t="shared" si="308"/>
        <v>1</v>
      </c>
      <c r="U1935" s="69" t="str">
        <f t="shared" si="309"/>
        <v>4.4.92.52.26 - INSTRUMENTOS MUSICAIS E ARTÍSTICOS</v>
      </c>
    </row>
    <row r="1936" spans="1:21" s="62" customFormat="1" x14ac:dyDescent="0.25">
      <c r="A1936" s="158"/>
      <c r="B1936" s="136" t="s">
        <v>307</v>
      </c>
      <c r="C1936" s="94" t="s">
        <v>307</v>
      </c>
      <c r="D1936" s="94" t="s">
        <v>263</v>
      </c>
      <c r="E1936" s="94" t="s">
        <v>272</v>
      </c>
      <c r="F1936" s="94" t="s">
        <v>260</v>
      </c>
      <c r="G1936" s="350" t="str">
        <f t="shared" si="303"/>
        <v>4.4.92.52.28</v>
      </c>
      <c r="H1936" s="95" t="s">
        <v>494</v>
      </c>
      <c r="I1936" s="207" t="str">
        <f t="shared" si="301"/>
        <v>A</v>
      </c>
      <c r="J1936" s="273">
        <f t="shared" si="310"/>
        <v>5</v>
      </c>
      <c r="K1936" s="474" t="s">
        <v>61</v>
      </c>
      <c r="M1936" s="69" t="str">
        <f t="shared" si="304"/>
        <v>4.4.92.52.28</v>
      </c>
      <c r="N1936" s="69" t="str">
        <f t="shared" si="305"/>
        <v>44925228</v>
      </c>
      <c r="O1936" s="69" t="b">
        <f t="shared" si="306"/>
        <v>1</v>
      </c>
      <c r="P1936" s="186" t="str">
        <f t="shared" si="302"/>
        <v>44925228</v>
      </c>
      <c r="R1936" s="409" t="str">
        <f t="shared" si="307"/>
        <v>A</v>
      </c>
      <c r="S1936" s="62" t="b">
        <f t="shared" si="308"/>
        <v>1</v>
      </c>
      <c r="U1936" s="69" t="str">
        <f t="shared" si="309"/>
        <v>4.4.92.52.28 - MÁQUINAS E EQUIPAMENTOS DE NATUREZA INDUSTRIAL</v>
      </c>
    </row>
    <row r="1937" spans="1:21" s="62" customFormat="1" x14ac:dyDescent="0.25">
      <c r="A1937" s="158"/>
      <c r="B1937" s="136" t="s">
        <v>307</v>
      </c>
      <c r="C1937" s="94" t="s">
        <v>307</v>
      </c>
      <c r="D1937" s="94" t="s">
        <v>263</v>
      </c>
      <c r="E1937" s="94" t="s">
        <v>272</v>
      </c>
      <c r="F1937" s="94" t="s">
        <v>215</v>
      </c>
      <c r="G1937" s="350" t="str">
        <f t="shared" si="303"/>
        <v>4.4.92.52.30</v>
      </c>
      <c r="H1937" s="95" t="s">
        <v>495</v>
      </c>
      <c r="I1937" s="207" t="str">
        <f t="shared" si="301"/>
        <v>A</v>
      </c>
      <c r="J1937" s="273">
        <f t="shared" si="310"/>
        <v>5</v>
      </c>
      <c r="K1937" s="474" t="s">
        <v>61</v>
      </c>
      <c r="M1937" s="69" t="str">
        <f t="shared" si="304"/>
        <v>4.4.92.52.30</v>
      </c>
      <c r="N1937" s="69" t="str">
        <f t="shared" si="305"/>
        <v>44925230</v>
      </c>
      <c r="O1937" s="69" t="b">
        <f t="shared" si="306"/>
        <v>1</v>
      </c>
      <c r="P1937" s="186" t="str">
        <f t="shared" si="302"/>
        <v>44925230</v>
      </c>
      <c r="R1937" s="409" t="str">
        <f t="shared" si="307"/>
        <v>A</v>
      </c>
      <c r="S1937" s="62" t="b">
        <f t="shared" si="308"/>
        <v>1</v>
      </c>
      <c r="U1937" s="69" t="str">
        <f t="shared" si="309"/>
        <v>4.4.92.52.30 - MÁQUINAS E EQUIPAMENTOS ENERGÉTICOS</v>
      </c>
    </row>
    <row r="1938" spans="1:21" s="62" customFormat="1" x14ac:dyDescent="0.25">
      <c r="A1938" s="158"/>
      <c r="B1938" s="136" t="s">
        <v>307</v>
      </c>
      <c r="C1938" s="94" t="s">
        <v>307</v>
      </c>
      <c r="D1938" s="94" t="s">
        <v>263</v>
      </c>
      <c r="E1938" s="94" t="s">
        <v>272</v>
      </c>
      <c r="F1938" s="94" t="s">
        <v>233</v>
      </c>
      <c r="G1938" s="350" t="str">
        <f t="shared" si="303"/>
        <v>4.4.92.52.32</v>
      </c>
      <c r="H1938" s="95" t="s">
        <v>496</v>
      </c>
      <c r="I1938" s="207" t="str">
        <f t="shared" si="301"/>
        <v>A</v>
      </c>
      <c r="J1938" s="273">
        <f t="shared" si="310"/>
        <v>5</v>
      </c>
      <c r="K1938" s="474" t="s">
        <v>61</v>
      </c>
      <c r="M1938" s="69" t="str">
        <f t="shared" si="304"/>
        <v>4.4.92.52.32</v>
      </c>
      <c r="N1938" s="69" t="str">
        <f t="shared" si="305"/>
        <v>44925232</v>
      </c>
      <c r="O1938" s="69" t="b">
        <f t="shared" si="306"/>
        <v>1</v>
      </c>
      <c r="P1938" s="186" t="str">
        <f t="shared" si="302"/>
        <v>44925232</v>
      </c>
      <c r="R1938" s="409" t="str">
        <f t="shared" si="307"/>
        <v>A</v>
      </c>
      <c r="S1938" s="62" t="b">
        <f t="shared" si="308"/>
        <v>1</v>
      </c>
      <c r="U1938" s="69" t="str">
        <f t="shared" si="309"/>
        <v>4.4.92.52.32 - MÁQUINAS E EQUIPAMENTOS GRÁFICOS</v>
      </c>
    </row>
    <row r="1939" spans="1:21" s="62" customFormat="1" x14ac:dyDescent="0.25">
      <c r="A1939" s="158"/>
      <c r="B1939" s="136" t="s">
        <v>307</v>
      </c>
      <c r="C1939" s="94" t="s">
        <v>307</v>
      </c>
      <c r="D1939" s="94" t="s">
        <v>263</v>
      </c>
      <c r="E1939" s="94" t="s">
        <v>272</v>
      </c>
      <c r="F1939" s="94" t="s">
        <v>239</v>
      </c>
      <c r="G1939" s="350" t="str">
        <f t="shared" si="303"/>
        <v>4.4.92.52.33</v>
      </c>
      <c r="H1939" s="95" t="s">
        <v>497</v>
      </c>
      <c r="I1939" s="207" t="str">
        <f t="shared" si="301"/>
        <v>A</v>
      </c>
      <c r="J1939" s="273">
        <f t="shared" si="310"/>
        <v>5</v>
      </c>
      <c r="K1939" s="474" t="s">
        <v>61</v>
      </c>
      <c r="M1939" s="69" t="str">
        <f t="shared" si="304"/>
        <v>4.4.92.52.33</v>
      </c>
      <c r="N1939" s="69" t="str">
        <f t="shared" si="305"/>
        <v>44925233</v>
      </c>
      <c r="O1939" s="69" t="b">
        <f t="shared" si="306"/>
        <v>1</v>
      </c>
      <c r="P1939" s="186" t="str">
        <f t="shared" si="302"/>
        <v>44925233</v>
      </c>
      <c r="R1939" s="409" t="str">
        <f t="shared" si="307"/>
        <v>A</v>
      </c>
      <c r="S1939" s="62" t="b">
        <f t="shared" si="308"/>
        <v>1</v>
      </c>
      <c r="U1939" s="69" t="str">
        <f t="shared" si="309"/>
        <v>4.4.92.52.33 - EQUIPAMENTOS PARA ÁUDIO, VÍDEO E FOTO</v>
      </c>
    </row>
    <row r="1940" spans="1:21" s="62" customFormat="1" x14ac:dyDescent="0.25">
      <c r="A1940" s="158"/>
      <c r="B1940" s="136" t="s">
        <v>307</v>
      </c>
      <c r="C1940" s="94" t="s">
        <v>307</v>
      </c>
      <c r="D1940" s="94" t="s">
        <v>263</v>
      </c>
      <c r="E1940" s="94" t="s">
        <v>272</v>
      </c>
      <c r="F1940" s="94" t="s">
        <v>234</v>
      </c>
      <c r="G1940" s="350" t="str">
        <f t="shared" si="303"/>
        <v>4.4.92.52.34</v>
      </c>
      <c r="H1940" s="95" t="s">
        <v>498</v>
      </c>
      <c r="I1940" s="207" t="str">
        <f t="shared" ref="I1940:I2003" si="311">IF(J1940&lt;J1941,"S","A")</f>
        <v>A</v>
      </c>
      <c r="J1940" s="273">
        <f t="shared" si="310"/>
        <v>5</v>
      </c>
      <c r="K1940" s="474" t="s">
        <v>61</v>
      </c>
      <c r="M1940" s="69" t="str">
        <f t="shared" si="304"/>
        <v>4.4.92.52.34</v>
      </c>
      <c r="N1940" s="69" t="str">
        <f t="shared" si="305"/>
        <v>44925234</v>
      </c>
      <c r="O1940" s="69" t="b">
        <f t="shared" si="306"/>
        <v>1</v>
      </c>
      <c r="P1940" s="186" t="str">
        <f t="shared" si="302"/>
        <v>44925234</v>
      </c>
      <c r="R1940" s="409" t="str">
        <f t="shared" si="307"/>
        <v>A</v>
      </c>
      <c r="S1940" s="62" t="b">
        <f t="shared" si="308"/>
        <v>1</v>
      </c>
      <c r="U1940" s="69" t="str">
        <f t="shared" si="309"/>
        <v>4.4.92.52.34 - MÁQUINAS, UTENSÍLIOS E EQUIPAMENTOS DIVERSOS</v>
      </c>
    </row>
    <row r="1941" spans="1:21" s="62" customFormat="1" x14ac:dyDescent="0.25">
      <c r="A1941" s="158"/>
      <c r="B1941" s="136" t="s">
        <v>307</v>
      </c>
      <c r="C1941" s="94" t="s">
        <v>307</v>
      </c>
      <c r="D1941" s="94" t="s">
        <v>263</v>
      </c>
      <c r="E1941" s="94" t="s">
        <v>272</v>
      </c>
      <c r="F1941" s="94" t="s">
        <v>268</v>
      </c>
      <c r="G1941" s="350" t="str">
        <f t="shared" si="303"/>
        <v>4.4.92.52.35</v>
      </c>
      <c r="H1941" s="95" t="s">
        <v>499</v>
      </c>
      <c r="I1941" s="207" t="str">
        <f t="shared" si="311"/>
        <v>A</v>
      </c>
      <c r="J1941" s="273">
        <f t="shared" si="310"/>
        <v>5</v>
      </c>
      <c r="K1941" s="474" t="s">
        <v>61</v>
      </c>
      <c r="M1941" s="69" t="str">
        <f t="shared" si="304"/>
        <v>4.4.92.52.35</v>
      </c>
      <c r="N1941" s="69" t="str">
        <f t="shared" si="305"/>
        <v>44925235</v>
      </c>
      <c r="O1941" s="69" t="b">
        <f t="shared" si="306"/>
        <v>1</v>
      </c>
      <c r="P1941" s="186" t="str">
        <f t="shared" si="302"/>
        <v>44925235</v>
      </c>
      <c r="R1941" s="409" t="str">
        <f t="shared" si="307"/>
        <v>A</v>
      </c>
      <c r="S1941" s="62" t="b">
        <f t="shared" si="308"/>
        <v>1</v>
      </c>
      <c r="U1941" s="69" t="str">
        <f t="shared" si="309"/>
        <v>4.4.92.52.35 - EQUIPAMENTOS DE PROCESSAMENTO DE DADOS</v>
      </c>
    </row>
    <row r="1942" spans="1:21" s="62" customFormat="1" x14ac:dyDescent="0.25">
      <c r="A1942" s="158"/>
      <c r="B1942" s="136" t="s">
        <v>307</v>
      </c>
      <c r="C1942" s="94" t="s">
        <v>307</v>
      </c>
      <c r="D1942" s="94" t="s">
        <v>263</v>
      </c>
      <c r="E1942" s="94" t="s">
        <v>272</v>
      </c>
      <c r="F1942" s="94" t="s">
        <v>250</v>
      </c>
      <c r="G1942" s="350" t="str">
        <f t="shared" si="303"/>
        <v>4.4.92.52.36</v>
      </c>
      <c r="H1942" s="95" t="s">
        <v>500</v>
      </c>
      <c r="I1942" s="207" t="str">
        <f t="shared" si="311"/>
        <v>A</v>
      </c>
      <c r="J1942" s="273">
        <f t="shared" si="310"/>
        <v>5</v>
      </c>
      <c r="K1942" s="474" t="s">
        <v>61</v>
      </c>
      <c r="M1942" s="69" t="str">
        <f t="shared" si="304"/>
        <v>4.4.92.52.36</v>
      </c>
      <c r="N1942" s="69" t="str">
        <f t="shared" si="305"/>
        <v>44925236</v>
      </c>
      <c r="O1942" s="69" t="b">
        <f t="shared" si="306"/>
        <v>1</v>
      </c>
      <c r="P1942" s="186" t="str">
        <f t="shared" si="302"/>
        <v>44925236</v>
      </c>
      <c r="R1942" s="409" t="str">
        <f t="shared" si="307"/>
        <v>A</v>
      </c>
      <c r="S1942" s="62" t="b">
        <f t="shared" si="308"/>
        <v>1</v>
      </c>
      <c r="U1942" s="69" t="str">
        <f t="shared" si="309"/>
        <v>4.4.92.52.36 - MÁQUINAS, INSTALAÇÕES E UTENSÍLIOS DE ESCRITÓRIO</v>
      </c>
    </row>
    <row r="1943" spans="1:21" s="62" customFormat="1" x14ac:dyDescent="0.25">
      <c r="A1943" s="158"/>
      <c r="B1943" s="136" t="s">
        <v>307</v>
      </c>
      <c r="C1943" s="94" t="s">
        <v>307</v>
      </c>
      <c r="D1943" s="94" t="s">
        <v>263</v>
      </c>
      <c r="E1943" s="94" t="s">
        <v>272</v>
      </c>
      <c r="F1943" s="94" t="s">
        <v>232</v>
      </c>
      <c r="G1943" s="350" t="str">
        <f t="shared" si="303"/>
        <v>4.4.92.52.38</v>
      </c>
      <c r="H1943" s="95" t="s">
        <v>501</v>
      </c>
      <c r="I1943" s="207" t="str">
        <f t="shared" si="311"/>
        <v>A</v>
      </c>
      <c r="J1943" s="273">
        <f t="shared" si="310"/>
        <v>5</v>
      </c>
      <c r="K1943" s="474" t="s">
        <v>61</v>
      </c>
      <c r="M1943" s="69" t="str">
        <f t="shared" si="304"/>
        <v>4.4.92.52.38</v>
      </c>
      <c r="N1943" s="69" t="str">
        <f t="shared" si="305"/>
        <v>44925238</v>
      </c>
      <c r="O1943" s="69" t="b">
        <f t="shared" si="306"/>
        <v>1</v>
      </c>
      <c r="P1943" s="186" t="str">
        <f t="shared" si="302"/>
        <v>44925238</v>
      </c>
      <c r="R1943" s="409" t="str">
        <f t="shared" si="307"/>
        <v>A</v>
      </c>
      <c r="S1943" s="62" t="b">
        <f t="shared" si="308"/>
        <v>1</v>
      </c>
      <c r="U1943" s="69" t="str">
        <f t="shared" si="309"/>
        <v>4.4.92.52.38 - MÁQUINAS, FERRAMENTAS E UTENSÍLIOS DE OFICINA</v>
      </c>
    </row>
    <row r="1944" spans="1:21" s="62" customFormat="1" x14ac:dyDescent="0.25">
      <c r="A1944" s="158"/>
      <c r="B1944" s="136" t="s">
        <v>307</v>
      </c>
      <c r="C1944" s="94" t="s">
        <v>307</v>
      </c>
      <c r="D1944" s="94" t="s">
        <v>263</v>
      </c>
      <c r="E1944" s="94" t="s">
        <v>272</v>
      </c>
      <c r="F1944" s="94" t="s">
        <v>262</v>
      </c>
      <c r="G1944" s="350" t="str">
        <f t="shared" si="303"/>
        <v>4.4.92.52.39</v>
      </c>
      <c r="H1944" s="95" t="s">
        <v>502</v>
      </c>
      <c r="I1944" s="207" t="str">
        <f t="shared" si="311"/>
        <v>A</v>
      </c>
      <c r="J1944" s="273">
        <f t="shared" si="310"/>
        <v>5</v>
      </c>
      <c r="K1944" s="474" t="s">
        <v>61</v>
      </c>
      <c r="M1944" s="69" t="str">
        <f t="shared" si="304"/>
        <v>4.4.92.52.39</v>
      </c>
      <c r="N1944" s="69" t="str">
        <f t="shared" si="305"/>
        <v>44925239</v>
      </c>
      <c r="O1944" s="69" t="b">
        <f t="shared" si="306"/>
        <v>1</v>
      </c>
      <c r="P1944" s="186" t="str">
        <f t="shared" si="302"/>
        <v>44925239</v>
      </c>
      <c r="R1944" s="409" t="str">
        <f t="shared" si="307"/>
        <v>A</v>
      </c>
      <c r="S1944" s="62" t="b">
        <f t="shared" si="308"/>
        <v>1</v>
      </c>
      <c r="U1944" s="69" t="str">
        <f t="shared" si="309"/>
        <v>4.4.92.52.39 - EQUIPAMENTOS E UTENSÍLIOS HIDRÁULICOS E ELÉTRICOS</v>
      </c>
    </row>
    <row r="1945" spans="1:21" s="62" customFormat="1" x14ac:dyDescent="0.25">
      <c r="A1945" s="158"/>
      <c r="B1945" s="136" t="s">
        <v>307</v>
      </c>
      <c r="C1945" s="94" t="s">
        <v>307</v>
      </c>
      <c r="D1945" s="94" t="s">
        <v>263</v>
      </c>
      <c r="E1945" s="94" t="s">
        <v>272</v>
      </c>
      <c r="F1945" s="94" t="s">
        <v>231</v>
      </c>
      <c r="G1945" s="350" t="str">
        <f t="shared" si="303"/>
        <v>4.4.92.52.40</v>
      </c>
      <c r="H1945" s="95" t="s">
        <v>503</v>
      </c>
      <c r="I1945" s="207" t="str">
        <f t="shared" si="311"/>
        <v>A</v>
      </c>
      <c r="J1945" s="273">
        <f t="shared" si="310"/>
        <v>5</v>
      </c>
      <c r="K1945" s="474" t="s">
        <v>61</v>
      </c>
      <c r="M1945" s="69" t="str">
        <f t="shared" si="304"/>
        <v>4.4.92.52.40</v>
      </c>
      <c r="N1945" s="69" t="str">
        <f t="shared" si="305"/>
        <v>44925240</v>
      </c>
      <c r="O1945" s="69" t="b">
        <f t="shared" si="306"/>
        <v>1</v>
      </c>
      <c r="P1945" s="186" t="str">
        <f t="shared" si="302"/>
        <v>44925240</v>
      </c>
      <c r="R1945" s="409" t="str">
        <f t="shared" si="307"/>
        <v>A</v>
      </c>
      <c r="S1945" s="62" t="b">
        <f t="shared" si="308"/>
        <v>1</v>
      </c>
      <c r="U1945" s="69" t="str">
        <f t="shared" si="309"/>
        <v>4.4.92.52.40 - MÁQUINAS E EQUIPAMENTOS AGRÍCOLAS E RODOVIÁRIOS</v>
      </c>
    </row>
    <row r="1946" spans="1:21" s="62" customFormat="1" x14ac:dyDescent="0.25">
      <c r="A1946" s="158"/>
      <c r="B1946" s="136" t="s">
        <v>307</v>
      </c>
      <c r="C1946" s="94" t="s">
        <v>307</v>
      </c>
      <c r="D1946" s="94" t="s">
        <v>263</v>
      </c>
      <c r="E1946" s="94" t="s">
        <v>272</v>
      </c>
      <c r="F1946" s="94" t="s">
        <v>242</v>
      </c>
      <c r="G1946" s="350" t="str">
        <f t="shared" si="303"/>
        <v>4.4.92.52.42</v>
      </c>
      <c r="H1946" s="95" t="s">
        <v>340</v>
      </c>
      <c r="I1946" s="207" t="str">
        <f t="shared" si="311"/>
        <v>A</v>
      </c>
      <c r="J1946" s="273">
        <f t="shared" si="310"/>
        <v>5</v>
      </c>
      <c r="K1946" s="474" t="s">
        <v>61</v>
      </c>
      <c r="M1946" s="69" t="str">
        <f t="shared" si="304"/>
        <v>4.4.92.52.42</v>
      </c>
      <c r="N1946" s="69" t="str">
        <f t="shared" si="305"/>
        <v>44925242</v>
      </c>
      <c r="O1946" s="69" t="b">
        <f t="shared" si="306"/>
        <v>1</v>
      </c>
      <c r="P1946" s="186" t="str">
        <f t="shared" si="302"/>
        <v>44925242</v>
      </c>
      <c r="R1946" s="409" t="str">
        <f t="shared" si="307"/>
        <v>A</v>
      </c>
      <c r="S1946" s="62" t="b">
        <f t="shared" si="308"/>
        <v>1</v>
      </c>
      <c r="U1946" s="69" t="str">
        <f t="shared" si="309"/>
        <v>4.4.92.52.42 - MOBILIÁRIO EM GERAL</v>
      </c>
    </row>
    <row r="1947" spans="1:21" s="62" customFormat="1" x14ac:dyDescent="0.25">
      <c r="A1947" s="158"/>
      <c r="B1947" s="136" t="s">
        <v>307</v>
      </c>
      <c r="C1947" s="94" t="s">
        <v>307</v>
      </c>
      <c r="D1947" s="94" t="s">
        <v>263</v>
      </c>
      <c r="E1947" s="94" t="s">
        <v>272</v>
      </c>
      <c r="F1947" s="94" t="s">
        <v>244</v>
      </c>
      <c r="G1947" s="350" t="str">
        <f t="shared" si="303"/>
        <v>4.4.92.52.44</v>
      </c>
      <c r="H1947" s="95" t="s">
        <v>504</v>
      </c>
      <c r="I1947" s="207" t="str">
        <f t="shared" si="311"/>
        <v>A</v>
      </c>
      <c r="J1947" s="273">
        <f t="shared" si="310"/>
        <v>5</v>
      </c>
      <c r="K1947" s="474" t="s">
        <v>61</v>
      </c>
      <c r="M1947" s="69" t="str">
        <f t="shared" si="304"/>
        <v>4.4.92.52.44</v>
      </c>
      <c r="N1947" s="69" t="str">
        <f t="shared" si="305"/>
        <v>44925244</v>
      </c>
      <c r="O1947" s="69" t="b">
        <f t="shared" si="306"/>
        <v>1</v>
      </c>
      <c r="P1947" s="186" t="str">
        <f t="shared" si="302"/>
        <v>44925244</v>
      </c>
      <c r="R1947" s="409" t="str">
        <f t="shared" si="307"/>
        <v>A</v>
      </c>
      <c r="S1947" s="62" t="b">
        <f t="shared" si="308"/>
        <v>1</v>
      </c>
      <c r="U1947" s="69" t="str">
        <f t="shared" si="309"/>
        <v>4.4.92.52.44 - OBRAS DE ARTE E PEÇAS PARA MUSEU</v>
      </c>
    </row>
    <row r="1948" spans="1:21" s="62" customFormat="1" x14ac:dyDescent="0.25">
      <c r="A1948" s="158"/>
      <c r="B1948" s="136" t="s">
        <v>307</v>
      </c>
      <c r="C1948" s="94" t="s">
        <v>307</v>
      </c>
      <c r="D1948" s="94" t="s">
        <v>263</v>
      </c>
      <c r="E1948" s="94" t="s">
        <v>272</v>
      </c>
      <c r="F1948" s="94" t="s">
        <v>246</v>
      </c>
      <c r="G1948" s="350" t="str">
        <f t="shared" si="303"/>
        <v>4.4.92.52.46</v>
      </c>
      <c r="H1948" s="95" t="s">
        <v>505</v>
      </c>
      <c r="I1948" s="207" t="str">
        <f t="shared" si="311"/>
        <v>A</v>
      </c>
      <c r="J1948" s="273">
        <f t="shared" si="310"/>
        <v>5</v>
      </c>
      <c r="K1948" s="474" t="s">
        <v>61</v>
      </c>
      <c r="M1948" s="69" t="str">
        <f t="shared" si="304"/>
        <v>4.4.92.52.46</v>
      </c>
      <c r="N1948" s="69" t="str">
        <f t="shared" si="305"/>
        <v>44925246</v>
      </c>
      <c r="O1948" s="69" t="b">
        <f t="shared" si="306"/>
        <v>1</v>
      </c>
      <c r="P1948" s="186" t="str">
        <f t="shared" si="302"/>
        <v>44925246</v>
      </c>
      <c r="R1948" s="409" t="str">
        <f t="shared" si="307"/>
        <v>A</v>
      </c>
      <c r="S1948" s="62" t="b">
        <f t="shared" si="308"/>
        <v>1</v>
      </c>
      <c r="U1948" s="69" t="str">
        <f t="shared" si="309"/>
        <v>4.4.92.52.46 - SEMOVENTES E EQUIPAMENTOS DE MONTARIA</v>
      </c>
    </row>
    <row r="1949" spans="1:21" s="62" customFormat="1" x14ac:dyDescent="0.25">
      <c r="A1949" s="158"/>
      <c r="B1949" s="136" t="s">
        <v>307</v>
      </c>
      <c r="C1949" s="94" t="s">
        <v>307</v>
      </c>
      <c r="D1949" s="94" t="s">
        <v>263</v>
      </c>
      <c r="E1949" s="94" t="s">
        <v>272</v>
      </c>
      <c r="F1949" s="94" t="s">
        <v>248</v>
      </c>
      <c r="G1949" s="350" t="str">
        <f t="shared" si="303"/>
        <v>4.4.92.52.48</v>
      </c>
      <c r="H1949" s="95" t="s">
        <v>341</v>
      </c>
      <c r="I1949" s="207" t="str">
        <f t="shared" si="311"/>
        <v>A</v>
      </c>
      <c r="J1949" s="273">
        <f t="shared" si="310"/>
        <v>5</v>
      </c>
      <c r="K1949" s="474" t="s">
        <v>61</v>
      </c>
      <c r="M1949" s="69" t="str">
        <f t="shared" si="304"/>
        <v>4.4.92.52.48</v>
      </c>
      <c r="N1949" s="69" t="str">
        <f t="shared" si="305"/>
        <v>44925248</v>
      </c>
      <c r="O1949" s="69" t="b">
        <f t="shared" si="306"/>
        <v>1</v>
      </c>
      <c r="P1949" s="186" t="str">
        <f t="shared" si="302"/>
        <v>44925248</v>
      </c>
      <c r="R1949" s="409" t="str">
        <f t="shared" si="307"/>
        <v>A</v>
      </c>
      <c r="S1949" s="62" t="b">
        <f t="shared" si="308"/>
        <v>1</v>
      </c>
      <c r="U1949" s="69" t="str">
        <f t="shared" si="309"/>
        <v>4.4.92.52.48 - VEÍCULOS DIVERSOS</v>
      </c>
    </row>
    <row r="1950" spans="1:21" s="62" customFormat="1" x14ac:dyDescent="0.25">
      <c r="A1950" s="158"/>
      <c r="B1950" s="136" t="s">
        <v>307</v>
      </c>
      <c r="C1950" s="94" t="s">
        <v>307</v>
      </c>
      <c r="D1950" s="94" t="s">
        <v>263</v>
      </c>
      <c r="E1950" s="94" t="s">
        <v>272</v>
      </c>
      <c r="F1950" s="94" t="s">
        <v>235</v>
      </c>
      <c r="G1950" s="350" t="str">
        <f t="shared" si="303"/>
        <v>4.4.92.52.50</v>
      </c>
      <c r="H1950" s="95" t="s">
        <v>506</v>
      </c>
      <c r="I1950" s="207" t="str">
        <f t="shared" si="311"/>
        <v>A</v>
      </c>
      <c r="J1950" s="273">
        <f t="shared" si="310"/>
        <v>5</v>
      </c>
      <c r="K1950" s="474" t="s">
        <v>61</v>
      </c>
      <c r="M1950" s="69" t="str">
        <f t="shared" si="304"/>
        <v>4.4.92.52.50</v>
      </c>
      <c r="N1950" s="69" t="str">
        <f t="shared" si="305"/>
        <v>44925250</v>
      </c>
      <c r="O1950" s="69" t="b">
        <f t="shared" si="306"/>
        <v>1</v>
      </c>
      <c r="P1950" s="186" t="str">
        <f t="shared" si="302"/>
        <v>44925250</v>
      </c>
      <c r="R1950" s="409" t="str">
        <f t="shared" si="307"/>
        <v>A</v>
      </c>
      <c r="S1950" s="62" t="b">
        <f t="shared" si="308"/>
        <v>1</v>
      </c>
      <c r="U1950" s="69" t="str">
        <f t="shared" si="309"/>
        <v>4.4.92.52.50 - VEÍCULOS FERROVIÁRIOS</v>
      </c>
    </row>
    <row r="1951" spans="1:21" s="62" customFormat="1" x14ac:dyDescent="0.25">
      <c r="A1951" s="158"/>
      <c r="B1951" s="136" t="s">
        <v>307</v>
      </c>
      <c r="C1951" s="94" t="s">
        <v>307</v>
      </c>
      <c r="D1951" s="94" t="s">
        <v>263</v>
      </c>
      <c r="E1951" s="94" t="s">
        <v>272</v>
      </c>
      <c r="F1951" s="94" t="s">
        <v>271</v>
      </c>
      <c r="G1951" s="350" t="str">
        <f t="shared" si="303"/>
        <v>4.4.92.52.51</v>
      </c>
      <c r="H1951" s="95" t="s">
        <v>507</v>
      </c>
      <c r="I1951" s="207" t="str">
        <f t="shared" si="311"/>
        <v>A</v>
      </c>
      <c r="J1951" s="273">
        <f t="shared" si="310"/>
        <v>5</v>
      </c>
      <c r="K1951" s="474" t="s">
        <v>61</v>
      </c>
      <c r="M1951" s="69" t="str">
        <f t="shared" si="304"/>
        <v>4.4.92.52.51</v>
      </c>
      <c r="N1951" s="69" t="str">
        <f t="shared" si="305"/>
        <v>44925251</v>
      </c>
      <c r="O1951" s="69" t="b">
        <f t="shared" si="306"/>
        <v>1</v>
      </c>
      <c r="P1951" s="186" t="str">
        <f t="shared" si="302"/>
        <v>44925251</v>
      </c>
      <c r="R1951" s="409" t="str">
        <f t="shared" si="307"/>
        <v>A</v>
      </c>
      <c r="S1951" s="62" t="b">
        <f t="shared" si="308"/>
        <v>1</v>
      </c>
      <c r="U1951" s="69" t="str">
        <f t="shared" si="309"/>
        <v>4.4.92.52.51 - PEÇAS NÃO INCORPORÁVEIS A IMÓVEIS</v>
      </c>
    </row>
    <row r="1952" spans="1:21" s="62" customFormat="1" x14ac:dyDescent="0.25">
      <c r="A1952" s="158"/>
      <c r="B1952" s="136" t="s">
        <v>307</v>
      </c>
      <c r="C1952" s="94" t="s">
        <v>307</v>
      </c>
      <c r="D1952" s="94" t="s">
        <v>263</v>
      </c>
      <c r="E1952" s="94" t="s">
        <v>272</v>
      </c>
      <c r="F1952" s="94" t="s">
        <v>272</v>
      </c>
      <c r="G1952" s="350" t="str">
        <f t="shared" si="303"/>
        <v>4.4.92.52.52</v>
      </c>
      <c r="H1952" s="95" t="s">
        <v>342</v>
      </c>
      <c r="I1952" s="207" t="str">
        <f t="shared" si="311"/>
        <v>A</v>
      </c>
      <c r="J1952" s="273">
        <f t="shared" si="310"/>
        <v>5</v>
      </c>
      <c r="K1952" s="474" t="s">
        <v>61</v>
      </c>
      <c r="M1952" s="69" t="str">
        <f t="shared" si="304"/>
        <v>4.4.92.52.52</v>
      </c>
      <c r="N1952" s="69" t="str">
        <f t="shared" si="305"/>
        <v>44925252</v>
      </c>
      <c r="O1952" s="69" t="b">
        <f t="shared" si="306"/>
        <v>1</v>
      </c>
      <c r="P1952" s="186" t="str">
        <f t="shared" si="302"/>
        <v>44925252</v>
      </c>
      <c r="R1952" s="409" t="str">
        <f t="shared" si="307"/>
        <v>A</v>
      </c>
      <c r="S1952" s="62" t="b">
        <f t="shared" si="308"/>
        <v>1</v>
      </c>
      <c r="U1952" s="69" t="str">
        <f t="shared" si="309"/>
        <v>4.4.92.52.52 - VEÍCULOS DE TRAÇÃO MECÂNICA</v>
      </c>
    </row>
    <row r="1953" spans="1:21" s="62" customFormat="1" x14ac:dyDescent="0.25">
      <c r="A1953" s="158"/>
      <c r="B1953" s="136" t="s">
        <v>307</v>
      </c>
      <c r="C1953" s="94" t="s">
        <v>307</v>
      </c>
      <c r="D1953" s="94" t="s">
        <v>263</v>
      </c>
      <c r="E1953" s="94" t="s">
        <v>272</v>
      </c>
      <c r="F1953" s="94" t="s">
        <v>273</v>
      </c>
      <c r="G1953" s="350" t="str">
        <f t="shared" si="303"/>
        <v>4.4.92.52.53</v>
      </c>
      <c r="H1953" s="95" t="s">
        <v>508</v>
      </c>
      <c r="I1953" s="207" t="str">
        <f t="shared" si="311"/>
        <v>A</v>
      </c>
      <c r="J1953" s="273">
        <f t="shared" si="310"/>
        <v>5</v>
      </c>
      <c r="K1953" s="474" t="s">
        <v>61</v>
      </c>
      <c r="M1953" s="69" t="str">
        <f t="shared" si="304"/>
        <v>4.4.92.52.53</v>
      </c>
      <c r="N1953" s="69" t="str">
        <f t="shared" si="305"/>
        <v>44925253</v>
      </c>
      <c r="O1953" s="69" t="b">
        <f t="shared" si="306"/>
        <v>1</v>
      </c>
      <c r="P1953" s="186" t="str">
        <f t="shared" si="302"/>
        <v>44925253</v>
      </c>
      <c r="R1953" s="409" t="str">
        <f t="shared" si="307"/>
        <v>A</v>
      </c>
      <c r="S1953" s="62" t="b">
        <f t="shared" si="308"/>
        <v>1</v>
      </c>
      <c r="U1953" s="69" t="str">
        <f t="shared" si="309"/>
        <v>4.4.92.52.53 - CARROS DE COMBATE</v>
      </c>
    </row>
    <row r="1954" spans="1:21" s="62" customFormat="1" x14ac:dyDescent="0.25">
      <c r="A1954" s="158"/>
      <c r="B1954" s="136" t="s">
        <v>307</v>
      </c>
      <c r="C1954" s="94" t="s">
        <v>307</v>
      </c>
      <c r="D1954" s="94" t="s">
        <v>263</v>
      </c>
      <c r="E1954" s="94" t="s">
        <v>272</v>
      </c>
      <c r="F1954" s="94" t="s">
        <v>274</v>
      </c>
      <c r="G1954" s="350" t="str">
        <f t="shared" si="303"/>
        <v>4.4.92.52.54</v>
      </c>
      <c r="H1954" s="95" t="s">
        <v>509</v>
      </c>
      <c r="I1954" s="207" t="str">
        <f t="shared" si="311"/>
        <v>A</v>
      </c>
      <c r="J1954" s="273">
        <f t="shared" si="310"/>
        <v>5</v>
      </c>
      <c r="K1954" s="474" t="s">
        <v>61</v>
      </c>
      <c r="M1954" s="69" t="str">
        <f t="shared" si="304"/>
        <v>4.4.92.52.54</v>
      </c>
      <c r="N1954" s="69" t="str">
        <f t="shared" si="305"/>
        <v>44925254</v>
      </c>
      <c r="O1954" s="69" t="b">
        <f t="shared" si="306"/>
        <v>1</v>
      </c>
      <c r="P1954" s="186" t="str">
        <f t="shared" si="302"/>
        <v>44925254</v>
      </c>
      <c r="R1954" s="409" t="str">
        <f t="shared" si="307"/>
        <v>A</v>
      </c>
      <c r="S1954" s="62" t="b">
        <f t="shared" si="308"/>
        <v>1</v>
      </c>
      <c r="U1954" s="69" t="str">
        <f t="shared" si="309"/>
        <v>4.4.92.52.54 - EQUIPAMENTOS, PEÇAS E ACESSÓRIOS AERONÁUTICOS</v>
      </c>
    </row>
    <row r="1955" spans="1:21" s="62" customFormat="1" x14ac:dyDescent="0.25">
      <c r="A1955" s="158"/>
      <c r="B1955" s="136" t="s">
        <v>307</v>
      </c>
      <c r="C1955" s="94" t="s">
        <v>307</v>
      </c>
      <c r="D1955" s="94" t="s">
        <v>263</v>
      </c>
      <c r="E1955" s="94" t="s">
        <v>272</v>
      </c>
      <c r="F1955" s="94" t="s">
        <v>275</v>
      </c>
      <c r="G1955" s="350" t="str">
        <f t="shared" si="303"/>
        <v>4.4.92.52.56</v>
      </c>
      <c r="H1955" s="95" t="s">
        <v>510</v>
      </c>
      <c r="I1955" s="207" t="str">
        <f t="shared" si="311"/>
        <v>A</v>
      </c>
      <c r="J1955" s="273">
        <f t="shared" si="310"/>
        <v>5</v>
      </c>
      <c r="K1955" s="474" t="s">
        <v>61</v>
      </c>
      <c r="M1955" s="69" t="str">
        <f t="shared" si="304"/>
        <v>4.4.92.52.56</v>
      </c>
      <c r="N1955" s="69" t="str">
        <f t="shared" si="305"/>
        <v>44925256</v>
      </c>
      <c r="O1955" s="69" t="b">
        <f t="shared" si="306"/>
        <v>1</v>
      </c>
      <c r="P1955" s="186" t="str">
        <f t="shared" si="302"/>
        <v>44925256</v>
      </c>
      <c r="R1955" s="409" t="str">
        <f t="shared" si="307"/>
        <v>A</v>
      </c>
      <c r="S1955" s="62" t="b">
        <f t="shared" si="308"/>
        <v>1</v>
      </c>
      <c r="U1955" s="69" t="str">
        <f t="shared" si="309"/>
        <v>4.4.92.52.56 - EQUIPAMENTOS, PEÇAS E ACESSÓRIOS DE PROTEÇÃO AO VOO</v>
      </c>
    </row>
    <row r="1956" spans="1:21" s="62" customFormat="1" x14ac:dyDescent="0.25">
      <c r="A1956" s="158"/>
      <c r="B1956" s="136" t="s">
        <v>307</v>
      </c>
      <c r="C1956" s="94" t="s">
        <v>307</v>
      </c>
      <c r="D1956" s="94" t="s">
        <v>263</v>
      </c>
      <c r="E1956" s="94" t="s">
        <v>272</v>
      </c>
      <c r="F1956" s="94" t="s">
        <v>308</v>
      </c>
      <c r="G1956" s="350" t="str">
        <f t="shared" si="303"/>
        <v>4.4.92.52.57</v>
      </c>
      <c r="H1956" s="95" t="s">
        <v>511</v>
      </c>
      <c r="I1956" s="207" t="str">
        <f t="shared" si="311"/>
        <v>A</v>
      </c>
      <c r="J1956" s="273">
        <f t="shared" si="310"/>
        <v>5</v>
      </c>
      <c r="K1956" s="474" t="s">
        <v>61</v>
      </c>
      <c r="M1956" s="69" t="str">
        <f t="shared" si="304"/>
        <v>4.4.92.52.57</v>
      </c>
      <c r="N1956" s="69" t="str">
        <f t="shared" si="305"/>
        <v>44925257</v>
      </c>
      <c r="O1956" s="69" t="b">
        <f t="shared" si="306"/>
        <v>1</v>
      </c>
      <c r="P1956" s="186" t="str">
        <f t="shared" si="302"/>
        <v>44925257</v>
      </c>
      <c r="R1956" s="409" t="str">
        <f t="shared" si="307"/>
        <v>A</v>
      </c>
      <c r="S1956" s="62" t="b">
        <f t="shared" si="308"/>
        <v>1</v>
      </c>
      <c r="U1956" s="69" t="str">
        <f t="shared" si="309"/>
        <v>4.4.92.52.57 - ACESSÓRIOS PARA AUTOMÓVEIS</v>
      </c>
    </row>
    <row r="1957" spans="1:21" s="62" customFormat="1" x14ac:dyDescent="0.25">
      <c r="A1957" s="158"/>
      <c r="B1957" s="136" t="s">
        <v>307</v>
      </c>
      <c r="C1957" s="94" t="s">
        <v>307</v>
      </c>
      <c r="D1957" s="94" t="s">
        <v>263</v>
      </c>
      <c r="E1957" s="94" t="s">
        <v>272</v>
      </c>
      <c r="F1957" s="94" t="s">
        <v>276</v>
      </c>
      <c r="G1957" s="350" t="str">
        <f t="shared" si="303"/>
        <v>4.4.92.52.58</v>
      </c>
      <c r="H1957" s="95" t="s">
        <v>512</v>
      </c>
      <c r="I1957" s="207" t="str">
        <f t="shared" si="311"/>
        <v>A</v>
      </c>
      <c r="J1957" s="273">
        <f t="shared" si="310"/>
        <v>5</v>
      </c>
      <c r="K1957" s="474" t="s">
        <v>61</v>
      </c>
      <c r="M1957" s="69" t="str">
        <f t="shared" si="304"/>
        <v>4.4.92.52.58</v>
      </c>
      <c r="N1957" s="69" t="str">
        <f t="shared" si="305"/>
        <v>44925258</v>
      </c>
      <c r="O1957" s="69" t="b">
        <f t="shared" si="306"/>
        <v>1</v>
      </c>
      <c r="P1957" s="186" t="str">
        <f t="shared" si="302"/>
        <v>44925258</v>
      </c>
      <c r="R1957" s="409" t="str">
        <f t="shared" si="307"/>
        <v>A</v>
      </c>
      <c r="S1957" s="62" t="b">
        <f t="shared" si="308"/>
        <v>1</v>
      </c>
      <c r="U1957" s="69" t="str">
        <f t="shared" si="309"/>
        <v>4.4.92.52.58 - EQUIPAMENTOS DE MERGULHO E SALVAMENTO</v>
      </c>
    </row>
    <row r="1958" spans="1:21" s="62" customFormat="1" x14ac:dyDescent="0.25">
      <c r="A1958" s="158"/>
      <c r="B1958" s="136" t="s">
        <v>307</v>
      </c>
      <c r="C1958" s="94" t="s">
        <v>307</v>
      </c>
      <c r="D1958" s="94" t="s">
        <v>263</v>
      </c>
      <c r="E1958" s="94" t="s">
        <v>272</v>
      </c>
      <c r="F1958" s="94" t="s">
        <v>269</v>
      </c>
      <c r="G1958" s="350" t="str">
        <f t="shared" si="303"/>
        <v>4.4.92.52.60</v>
      </c>
      <c r="H1958" s="95" t="s">
        <v>513</v>
      </c>
      <c r="I1958" s="207" t="str">
        <f t="shared" si="311"/>
        <v>A</v>
      </c>
      <c r="J1958" s="273">
        <f t="shared" si="310"/>
        <v>5</v>
      </c>
      <c r="K1958" s="474" t="s">
        <v>61</v>
      </c>
      <c r="M1958" s="69" t="str">
        <f t="shared" si="304"/>
        <v>4.4.92.52.60</v>
      </c>
      <c r="N1958" s="69" t="str">
        <f t="shared" si="305"/>
        <v>44925260</v>
      </c>
      <c r="O1958" s="69" t="b">
        <f t="shared" si="306"/>
        <v>1</v>
      </c>
      <c r="P1958" s="186" t="str">
        <f t="shared" si="302"/>
        <v>44925260</v>
      </c>
      <c r="R1958" s="409" t="str">
        <f t="shared" si="307"/>
        <v>A</v>
      </c>
      <c r="S1958" s="62" t="b">
        <f t="shared" si="308"/>
        <v>1</v>
      </c>
      <c r="U1958" s="69" t="str">
        <f t="shared" si="309"/>
        <v>4.4.92.52.60 - EQUIPAMENTOS, PEÇAS E ACESSÓRIOS MARÍTIMOS</v>
      </c>
    </row>
    <row r="1959" spans="1:21" s="62" customFormat="1" x14ac:dyDescent="0.25">
      <c r="A1959" s="158"/>
      <c r="B1959" s="136" t="s">
        <v>307</v>
      </c>
      <c r="C1959" s="94" t="s">
        <v>307</v>
      </c>
      <c r="D1959" s="94" t="s">
        <v>263</v>
      </c>
      <c r="E1959" s="94" t="s">
        <v>272</v>
      </c>
      <c r="F1959" s="94" t="s">
        <v>298</v>
      </c>
      <c r="G1959" s="350" t="str">
        <f t="shared" si="303"/>
        <v>4.4.92.52.83</v>
      </c>
      <c r="H1959" s="95" t="s">
        <v>514</v>
      </c>
      <c r="I1959" s="207" t="str">
        <f t="shared" si="311"/>
        <v>A</v>
      </c>
      <c r="J1959" s="273">
        <f t="shared" si="310"/>
        <v>5</v>
      </c>
      <c r="K1959" s="474" t="s">
        <v>61</v>
      </c>
      <c r="M1959" s="69" t="str">
        <f t="shared" si="304"/>
        <v>4.4.92.52.83</v>
      </c>
      <c r="N1959" s="69" t="str">
        <f t="shared" si="305"/>
        <v>44925283</v>
      </c>
      <c r="O1959" s="69" t="b">
        <f t="shared" si="306"/>
        <v>1</v>
      </c>
      <c r="P1959" s="186" t="str">
        <f t="shared" si="302"/>
        <v>44925283</v>
      </c>
      <c r="R1959" s="409" t="str">
        <f t="shared" si="307"/>
        <v>A</v>
      </c>
      <c r="S1959" s="62" t="b">
        <f t="shared" si="308"/>
        <v>1</v>
      </c>
      <c r="U1959" s="69" t="str">
        <f t="shared" si="309"/>
        <v>4.4.92.52.83 - EQUIPAMENTOS E SISTEMA DE PROTEÇÃO E VIGILÂNCIA AMBIENTAL</v>
      </c>
    </row>
    <row r="1960" spans="1:21" s="62" customFormat="1" x14ac:dyDescent="0.25">
      <c r="A1960" s="158"/>
      <c r="B1960" s="136" t="s">
        <v>307</v>
      </c>
      <c r="C1960" s="94" t="s">
        <v>307</v>
      </c>
      <c r="D1960" s="94" t="s">
        <v>263</v>
      </c>
      <c r="E1960" s="94" t="s">
        <v>272</v>
      </c>
      <c r="F1960" s="94" t="s">
        <v>301</v>
      </c>
      <c r="G1960" s="350" t="str">
        <f t="shared" si="303"/>
        <v>4.4.92.52.89</v>
      </c>
      <c r="H1960" s="95" t="s">
        <v>515</v>
      </c>
      <c r="I1960" s="207" t="str">
        <f t="shared" si="311"/>
        <v>A</v>
      </c>
      <c r="J1960" s="273">
        <f t="shared" si="310"/>
        <v>5</v>
      </c>
      <c r="K1960" s="474" t="s">
        <v>61</v>
      </c>
      <c r="M1960" s="69" t="str">
        <f t="shared" si="304"/>
        <v>4.4.92.52.89</v>
      </c>
      <c r="N1960" s="69" t="str">
        <f t="shared" si="305"/>
        <v>44925289</v>
      </c>
      <c r="O1960" s="69" t="b">
        <f t="shared" si="306"/>
        <v>1</v>
      </c>
      <c r="P1960" s="186" t="str">
        <f t="shared" si="302"/>
        <v>44925289</v>
      </c>
      <c r="R1960" s="409" t="str">
        <f t="shared" si="307"/>
        <v>A</v>
      </c>
      <c r="S1960" s="62" t="b">
        <f t="shared" si="308"/>
        <v>1</v>
      </c>
      <c r="U1960" s="69" t="str">
        <f t="shared" si="309"/>
        <v>4.4.92.52.89 - EQUIPAMENTOS, SOBRESSALENTES DE MÁQUINAS, MOTOR DE NAVIOS DE ESQUADRA</v>
      </c>
    </row>
    <row r="1961" spans="1:21" s="62" customFormat="1" x14ac:dyDescent="0.25">
      <c r="A1961" s="158"/>
      <c r="B1961" s="136" t="s">
        <v>307</v>
      </c>
      <c r="C1961" s="94" t="s">
        <v>307</v>
      </c>
      <c r="D1961" s="94" t="s">
        <v>263</v>
      </c>
      <c r="E1961" s="94" t="s">
        <v>272</v>
      </c>
      <c r="F1961" s="94" t="s">
        <v>270</v>
      </c>
      <c r="G1961" s="350" t="str">
        <f t="shared" si="303"/>
        <v>4.4.92.52.99</v>
      </c>
      <c r="H1961" s="95" t="s">
        <v>188</v>
      </c>
      <c r="I1961" s="207" t="str">
        <f t="shared" si="311"/>
        <v>A</v>
      </c>
      <c r="J1961" s="273">
        <f t="shared" si="310"/>
        <v>5</v>
      </c>
      <c r="K1961" s="474" t="s">
        <v>61</v>
      </c>
      <c r="M1961" s="69" t="str">
        <f t="shared" si="304"/>
        <v>4.4.92.52.99</v>
      </c>
      <c r="N1961" s="69" t="str">
        <f t="shared" si="305"/>
        <v>44925299</v>
      </c>
      <c r="O1961" s="69" t="b">
        <f t="shared" si="306"/>
        <v>1</v>
      </c>
      <c r="P1961" s="186" t="str">
        <f t="shared" si="302"/>
        <v>44925299</v>
      </c>
      <c r="R1961" s="409" t="str">
        <f t="shared" si="307"/>
        <v>A</v>
      </c>
      <c r="S1961" s="62" t="b">
        <f t="shared" si="308"/>
        <v>1</v>
      </c>
      <c r="U1961" s="69" t="str">
        <f t="shared" si="309"/>
        <v>4.4.92.52.99 - OUTROS MATERIAIS PERMANENTES</v>
      </c>
    </row>
    <row r="1962" spans="1:21" ht="30" x14ac:dyDescent="0.25">
      <c r="B1962" s="149" t="s">
        <v>307</v>
      </c>
      <c r="C1962" s="150" t="s">
        <v>307</v>
      </c>
      <c r="D1962" s="150" t="s">
        <v>302</v>
      </c>
      <c r="E1962" s="150" t="s">
        <v>264</v>
      </c>
      <c r="F1962" s="150" t="s">
        <v>264</v>
      </c>
      <c r="G1962" s="340" t="str">
        <f t="shared" si="303"/>
        <v>4.4.93.00.00</v>
      </c>
      <c r="H1962" s="7" t="s">
        <v>742</v>
      </c>
      <c r="I1962" s="240" t="str">
        <f t="shared" si="311"/>
        <v>S</v>
      </c>
      <c r="J1962" s="306">
        <f t="shared" si="310"/>
        <v>3</v>
      </c>
      <c r="K1962" s="137" t="s">
        <v>57</v>
      </c>
      <c r="M1962" s="69" t="str">
        <f t="shared" si="304"/>
        <v>4.4.93.00.00</v>
      </c>
      <c r="N1962" s="69" t="str">
        <f t="shared" si="305"/>
        <v>44930000</v>
      </c>
      <c r="O1962" s="69" t="b">
        <f t="shared" si="306"/>
        <v>1</v>
      </c>
      <c r="P1962" s="186" t="str">
        <f t="shared" si="302"/>
        <v>44930000</v>
      </c>
      <c r="R1962" s="407" t="str">
        <f t="shared" si="307"/>
        <v>S</v>
      </c>
      <c r="S1962" s="2" t="b">
        <f t="shared" si="308"/>
        <v>1</v>
      </c>
      <c r="U1962" s="69" t="str">
        <f t="shared" si="309"/>
        <v>4.4.93.00.00 - APLICAÇÃO DIRETA DECORRENTE DE OPERAÇÃO DE ÓRGÃOS, FUNDOS E ENTIDADES INTEGRANTES DOS ORÇAMENTOS FISCAL E DA SEGURIDADE SOCIAL COM CONSÓRCIO PÚBLICO DO QUAL O ENTE PARTICIPE</v>
      </c>
    </row>
    <row r="1963" spans="1:21" x14ac:dyDescent="0.25">
      <c r="B1963" s="380" t="s">
        <v>307</v>
      </c>
      <c r="C1963" s="318" t="s">
        <v>307</v>
      </c>
      <c r="D1963" s="318" t="s">
        <v>302</v>
      </c>
      <c r="E1963" s="318" t="s">
        <v>271</v>
      </c>
      <c r="F1963" s="318" t="s">
        <v>264</v>
      </c>
      <c r="G1963" s="341" t="str">
        <f t="shared" si="303"/>
        <v>4.4.93.51.00</v>
      </c>
      <c r="H1963" s="3" t="s">
        <v>185</v>
      </c>
      <c r="I1963" s="241" t="str">
        <f t="shared" si="311"/>
        <v>A</v>
      </c>
      <c r="J1963" s="307">
        <f t="shared" si="310"/>
        <v>4</v>
      </c>
      <c r="K1963" s="465" t="s">
        <v>53</v>
      </c>
      <c r="M1963" s="69" t="str">
        <f t="shared" si="304"/>
        <v>4.4.93.51.00</v>
      </c>
      <c r="N1963" s="69" t="str">
        <f t="shared" si="305"/>
        <v>44935100</v>
      </c>
      <c r="O1963" s="69" t="b">
        <f t="shared" si="306"/>
        <v>1</v>
      </c>
      <c r="P1963" s="186" t="str">
        <f t="shared" si="302"/>
        <v>44935100</v>
      </c>
      <c r="R1963" s="407" t="str">
        <f t="shared" si="307"/>
        <v>A</v>
      </c>
      <c r="S1963" s="2" t="b">
        <f t="shared" si="308"/>
        <v>1</v>
      </c>
      <c r="U1963" s="69" t="str">
        <f t="shared" si="309"/>
        <v>4.4.93.51.00 - OBRAS E INSTALAÇÕES</v>
      </c>
    </row>
    <row r="1964" spans="1:21" s="63" customFormat="1" x14ac:dyDescent="0.25">
      <c r="A1964" s="157"/>
      <c r="B1964" s="384" t="s">
        <v>307</v>
      </c>
      <c r="C1964" s="322" t="s">
        <v>307</v>
      </c>
      <c r="D1964" s="322" t="s">
        <v>302</v>
      </c>
      <c r="E1964" s="322" t="s">
        <v>272</v>
      </c>
      <c r="F1964" s="322" t="s">
        <v>264</v>
      </c>
      <c r="G1964" s="346" t="str">
        <f t="shared" si="303"/>
        <v>4.4.93.52.00</v>
      </c>
      <c r="H1964" s="68" t="s">
        <v>186</v>
      </c>
      <c r="I1964" s="245" t="str">
        <f t="shared" si="311"/>
        <v>S</v>
      </c>
      <c r="J1964" s="310">
        <f t="shared" si="310"/>
        <v>4</v>
      </c>
      <c r="K1964" s="469" t="s">
        <v>60</v>
      </c>
      <c r="M1964" s="69" t="str">
        <f t="shared" si="304"/>
        <v>4.4.93.52.00</v>
      </c>
      <c r="N1964" s="69" t="str">
        <f t="shared" si="305"/>
        <v>44935200</v>
      </c>
      <c r="O1964" s="69" t="b">
        <f t="shared" si="306"/>
        <v>1</v>
      </c>
      <c r="P1964" s="186" t="str">
        <f t="shared" si="302"/>
        <v>44935200</v>
      </c>
      <c r="R1964" s="407" t="str">
        <f t="shared" si="307"/>
        <v>S</v>
      </c>
      <c r="S1964" s="63" t="b">
        <f t="shared" si="308"/>
        <v>1</v>
      </c>
      <c r="U1964" s="69" t="str">
        <f t="shared" si="309"/>
        <v>4.4.93.52.00 - EQUIPAMENTOS E MATERIAL PERMANENTE</v>
      </c>
    </row>
    <row r="1965" spans="1:21" s="63" customFormat="1" x14ac:dyDescent="0.25">
      <c r="A1965" s="157"/>
      <c r="B1965" s="136" t="s">
        <v>307</v>
      </c>
      <c r="C1965" s="94" t="s">
        <v>307</v>
      </c>
      <c r="D1965" s="94" t="s">
        <v>302</v>
      </c>
      <c r="E1965" s="94" t="s">
        <v>272</v>
      </c>
      <c r="F1965" s="94" t="s">
        <v>216</v>
      </c>
      <c r="G1965" s="350" t="str">
        <f t="shared" si="303"/>
        <v>4.4.93.52.02</v>
      </c>
      <c r="H1965" s="95" t="s">
        <v>482</v>
      </c>
      <c r="I1965" s="207" t="str">
        <f t="shared" si="311"/>
        <v>A</v>
      </c>
      <c r="J1965" s="273">
        <f t="shared" si="310"/>
        <v>5</v>
      </c>
      <c r="K1965" s="474" t="s">
        <v>61</v>
      </c>
      <c r="M1965" s="69" t="str">
        <f t="shared" si="304"/>
        <v>4.4.93.52.02</v>
      </c>
      <c r="N1965" s="69" t="str">
        <f t="shared" si="305"/>
        <v>44935202</v>
      </c>
      <c r="O1965" s="69" t="b">
        <f t="shared" si="306"/>
        <v>1</v>
      </c>
      <c r="P1965" s="186" t="str">
        <f t="shared" si="302"/>
        <v>44935202</v>
      </c>
      <c r="R1965" s="407" t="str">
        <f t="shared" si="307"/>
        <v>A</v>
      </c>
      <c r="S1965" s="63" t="b">
        <f t="shared" si="308"/>
        <v>1</v>
      </c>
      <c r="U1965" s="69" t="str">
        <f t="shared" si="309"/>
        <v>4.4.93.52.02 - AERONAVES</v>
      </c>
    </row>
    <row r="1966" spans="1:21" s="63" customFormat="1" x14ac:dyDescent="0.25">
      <c r="A1966" s="157"/>
      <c r="B1966" s="136" t="s">
        <v>307</v>
      </c>
      <c r="C1966" s="94" t="s">
        <v>307</v>
      </c>
      <c r="D1966" s="94" t="s">
        <v>302</v>
      </c>
      <c r="E1966" s="94" t="s">
        <v>272</v>
      </c>
      <c r="F1966" s="94" t="s">
        <v>218</v>
      </c>
      <c r="G1966" s="350" t="str">
        <f t="shared" si="303"/>
        <v>4.4.93.52.04</v>
      </c>
      <c r="H1966" s="95" t="s">
        <v>483</v>
      </c>
      <c r="I1966" s="207" t="str">
        <f t="shared" si="311"/>
        <v>A</v>
      </c>
      <c r="J1966" s="273">
        <f t="shared" si="310"/>
        <v>5</v>
      </c>
      <c r="K1966" s="474" t="s">
        <v>61</v>
      </c>
      <c r="M1966" s="69" t="str">
        <f t="shared" si="304"/>
        <v>4.4.93.52.04</v>
      </c>
      <c r="N1966" s="69" t="str">
        <f t="shared" si="305"/>
        <v>44935204</v>
      </c>
      <c r="O1966" s="69" t="b">
        <f t="shared" si="306"/>
        <v>1</v>
      </c>
      <c r="P1966" s="186" t="str">
        <f t="shared" si="302"/>
        <v>44935204</v>
      </c>
      <c r="R1966" s="407" t="str">
        <f t="shared" si="307"/>
        <v>A</v>
      </c>
      <c r="S1966" s="63" t="b">
        <f t="shared" si="308"/>
        <v>1</v>
      </c>
      <c r="U1966" s="69" t="str">
        <f t="shared" si="309"/>
        <v>4.4.93.52.04 - APARELHOS DE MEDIÇÃO E ORIENTAÇÃO</v>
      </c>
    </row>
    <row r="1967" spans="1:21" s="63" customFormat="1" x14ac:dyDescent="0.25">
      <c r="A1967" s="157"/>
      <c r="B1967" s="136" t="s">
        <v>307</v>
      </c>
      <c r="C1967" s="94" t="s">
        <v>307</v>
      </c>
      <c r="D1967" s="94" t="s">
        <v>302</v>
      </c>
      <c r="E1967" s="94" t="s">
        <v>272</v>
      </c>
      <c r="F1967" s="94" t="s">
        <v>220</v>
      </c>
      <c r="G1967" s="350" t="str">
        <f t="shared" si="303"/>
        <v>4.4.93.52.06</v>
      </c>
      <c r="H1967" s="95" t="s">
        <v>484</v>
      </c>
      <c r="I1967" s="207" t="str">
        <f t="shared" si="311"/>
        <v>A</v>
      </c>
      <c r="J1967" s="273">
        <f t="shared" si="310"/>
        <v>5</v>
      </c>
      <c r="K1967" s="474" t="s">
        <v>61</v>
      </c>
      <c r="M1967" s="69" t="str">
        <f t="shared" si="304"/>
        <v>4.4.93.52.06</v>
      </c>
      <c r="N1967" s="69" t="str">
        <f t="shared" si="305"/>
        <v>44935206</v>
      </c>
      <c r="O1967" s="69" t="b">
        <f t="shared" si="306"/>
        <v>1</v>
      </c>
      <c r="P1967" s="186" t="str">
        <f t="shared" si="302"/>
        <v>44935206</v>
      </c>
      <c r="R1967" s="407" t="str">
        <f t="shared" si="307"/>
        <v>A</v>
      </c>
      <c r="S1967" s="63" t="b">
        <f t="shared" si="308"/>
        <v>1</v>
      </c>
      <c r="U1967" s="69" t="str">
        <f t="shared" si="309"/>
        <v>4.4.93.52.06 - APARELHOS E EQUIPAMENTOS DE COMUNICAÇÃO</v>
      </c>
    </row>
    <row r="1968" spans="1:21" s="63" customFormat="1" x14ac:dyDescent="0.25">
      <c r="A1968" s="157"/>
      <c r="B1968" s="136" t="s">
        <v>307</v>
      </c>
      <c r="C1968" s="94" t="s">
        <v>307</v>
      </c>
      <c r="D1968" s="94" t="s">
        <v>302</v>
      </c>
      <c r="E1968" s="94" t="s">
        <v>272</v>
      </c>
      <c r="F1968" s="94" t="s">
        <v>222</v>
      </c>
      <c r="G1968" s="350" t="str">
        <f t="shared" si="303"/>
        <v>4.4.93.52.08</v>
      </c>
      <c r="H1968" s="95" t="s">
        <v>745</v>
      </c>
      <c r="I1968" s="207" t="str">
        <f t="shared" si="311"/>
        <v>A</v>
      </c>
      <c r="J1968" s="273">
        <f t="shared" si="310"/>
        <v>5</v>
      </c>
      <c r="K1968" s="474" t="s">
        <v>61</v>
      </c>
      <c r="M1968" s="69" t="str">
        <f t="shared" si="304"/>
        <v>4.4.93.52.08</v>
      </c>
      <c r="N1968" s="69" t="str">
        <f t="shared" si="305"/>
        <v>44935208</v>
      </c>
      <c r="O1968" s="69" t="b">
        <f t="shared" si="306"/>
        <v>1</v>
      </c>
      <c r="P1968" s="186" t="str">
        <f t="shared" ref="P1968:P2031" si="312">TRIM(SUBSTITUTE(TEXT(G1968,"00000000"),".",""))</f>
        <v>44935208</v>
      </c>
      <c r="R1968" s="407" t="str">
        <f t="shared" si="307"/>
        <v>A</v>
      </c>
      <c r="S1968" s="63" t="b">
        <f t="shared" si="308"/>
        <v>1</v>
      </c>
      <c r="U1968" s="69" t="str">
        <f t="shared" si="309"/>
        <v>4.4.93.52.08 - APAR.EQUIP.UTENS.MED., ODONT, LABOR.HOSPIT.</v>
      </c>
    </row>
    <row r="1969" spans="1:21" s="63" customFormat="1" x14ac:dyDescent="0.25">
      <c r="A1969" s="157"/>
      <c r="B1969" s="136" t="s">
        <v>307</v>
      </c>
      <c r="C1969" s="94" t="s">
        <v>307</v>
      </c>
      <c r="D1969" s="94" t="s">
        <v>302</v>
      </c>
      <c r="E1969" s="94" t="s">
        <v>272</v>
      </c>
      <c r="F1969" s="94" t="s">
        <v>261</v>
      </c>
      <c r="G1969" s="350" t="str">
        <f t="shared" si="303"/>
        <v>4.4.93.52.10</v>
      </c>
      <c r="H1969" s="95" t="s">
        <v>485</v>
      </c>
      <c r="I1969" s="207" t="str">
        <f t="shared" si="311"/>
        <v>A</v>
      </c>
      <c r="J1969" s="273">
        <f t="shared" si="310"/>
        <v>5</v>
      </c>
      <c r="K1969" s="474" t="s">
        <v>61</v>
      </c>
      <c r="M1969" s="69" t="str">
        <f t="shared" si="304"/>
        <v>4.4.93.52.10</v>
      </c>
      <c r="N1969" s="69" t="str">
        <f t="shared" si="305"/>
        <v>44935210</v>
      </c>
      <c r="O1969" s="69" t="b">
        <f t="shared" si="306"/>
        <v>1</v>
      </c>
      <c r="P1969" s="186" t="str">
        <f t="shared" si="312"/>
        <v>44935210</v>
      </c>
      <c r="R1969" s="407" t="str">
        <f t="shared" si="307"/>
        <v>A</v>
      </c>
      <c r="S1969" s="63" t="b">
        <f t="shared" si="308"/>
        <v>1</v>
      </c>
      <c r="U1969" s="69" t="str">
        <f t="shared" si="309"/>
        <v>4.4.93.52.10 - APARELHOS E EQUIPAMENTOS PARA ESPORTES E DIVERSÕES</v>
      </c>
    </row>
    <row r="1970" spans="1:21" s="63" customFormat="1" x14ac:dyDescent="0.25">
      <c r="A1970" s="157"/>
      <c r="B1970" s="136" t="s">
        <v>307</v>
      </c>
      <c r="C1970" s="94" t="s">
        <v>307</v>
      </c>
      <c r="D1970" s="94" t="s">
        <v>302</v>
      </c>
      <c r="E1970" s="94" t="s">
        <v>272</v>
      </c>
      <c r="F1970" s="94" t="s">
        <v>223</v>
      </c>
      <c r="G1970" s="350" t="str">
        <f t="shared" si="303"/>
        <v>4.4.93.52.12</v>
      </c>
      <c r="H1970" s="95" t="s">
        <v>486</v>
      </c>
      <c r="I1970" s="207" t="str">
        <f t="shared" si="311"/>
        <v>A</v>
      </c>
      <c r="J1970" s="273">
        <f t="shared" si="310"/>
        <v>5</v>
      </c>
      <c r="K1970" s="474" t="s">
        <v>61</v>
      </c>
      <c r="M1970" s="69" t="str">
        <f t="shared" si="304"/>
        <v>4.4.93.52.12</v>
      </c>
      <c r="N1970" s="69" t="str">
        <f t="shared" si="305"/>
        <v>44935212</v>
      </c>
      <c r="O1970" s="69" t="b">
        <f t="shared" si="306"/>
        <v>1</v>
      </c>
      <c r="P1970" s="186" t="str">
        <f t="shared" si="312"/>
        <v>44935212</v>
      </c>
      <c r="R1970" s="407" t="str">
        <f t="shared" si="307"/>
        <v>A</v>
      </c>
      <c r="S1970" s="63" t="b">
        <f t="shared" si="308"/>
        <v>1</v>
      </c>
      <c r="U1970" s="69" t="str">
        <f t="shared" si="309"/>
        <v>4.4.93.52.12 - APARELHOS E UTENSÍLIOS DOMÉSTICOS</v>
      </c>
    </row>
    <row r="1971" spans="1:21" s="63" customFormat="1" x14ac:dyDescent="0.25">
      <c r="A1971" s="157"/>
      <c r="B1971" s="136" t="s">
        <v>307</v>
      </c>
      <c r="C1971" s="94" t="s">
        <v>307</v>
      </c>
      <c r="D1971" s="94" t="s">
        <v>302</v>
      </c>
      <c r="E1971" s="94" t="s">
        <v>272</v>
      </c>
      <c r="F1971" s="94" t="s">
        <v>254</v>
      </c>
      <c r="G1971" s="350" t="str">
        <f t="shared" si="303"/>
        <v>4.4.93.52.14</v>
      </c>
      <c r="H1971" s="95" t="s">
        <v>487</v>
      </c>
      <c r="I1971" s="207" t="str">
        <f t="shared" si="311"/>
        <v>A</v>
      </c>
      <c r="J1971" s="273">
        <f t="shared" si="310"/>
        <v>5</v>
      </c>
      <c r="K1971" s="474" t="s">
        <v>61</v>
      </c>
      <c r="M1971" s="69" t="str">
        <f t="shared" si="304"/>
        <v>4.4.93.52.14</v>
      </c>
      <c r="N1971" s="69" t="str">
        <f t="shared" si="305"/>
        <v>44935214</v>
      </c>
      <c r="O1971" s="69" t="b">
        <f t="shared" si="306"/>
        <v>1</v>
      </c>
      <c r="P1971" s="186" t="str">
        <f t="shared" si="312"/>
        <v>44935214</v>
      </c>
      <c r="R1971" s="407" t="str">
        <f t="shared" si="307"/>
        <v>A</v>
      </c>
      <c r="S1971" s="63" t="b">
        <f t="shared" si="308"/>
        <v>1</v>
      </c>
      <c r="U1971" s="69" t="str">
        <f t="shared" si="309"/>
        <v>4.4.93.52.14 - ARMAMENTOS</v>
      </c>
    </row>
    <row r="1972" spans="1:21" s="63" customFormat="1" x14ac:dyDescent="0.25">
      <c r="A1972" s="157"/>
      <c r="B1972" s="136" t="s">
        <v>307</v>
      </c>
      <c r="C1972" s="94" t="s">
        <v>307</v>
      </c>
      <c r="D1972" s="94" t="s">
        <v>302</v>
      </c>
      <c r="E1972" s="94" t="s">
        <v>272</v>
      </c>
      <c r="F1972" s="94" t="s">
        <v>226</v>
      </c>
      <c r="G1972" s="350" t="str">
        <f t="shared" si="303"/>
        <v>4.4.93.52.18</v>
      </c>
      <c r="H1972" s="95" t="s">
        <v>488</v>
      </c>
      <c r="I1972" s="207" t="str">
        <f t="shared" si="311"/>
        <v>A</v>
      </c>
      <c r="J1972" s="273">
        <f t="shared" si="310"/>
        <v>5</v>
      </c>
      <c r="K1972" s="474" t="s">
        <v>61</v>
      </c>
      <c r="M1972" s="69" t="str">
        <f t="shared" si="304"/>
        <v>4.4.93.52.18</v>
      </c>
      <c r="N1972" s="69" t="str">
        <f t="shared" si="305"/>
        <v>44935218</v>
      </c>
      <c r="O1972" s="69" t="b">
        <f t="shared" si="306"/>
        <v>1</v>
      </c>
      <c r="P1972" s="186" t="str">
        <f t="shared" si="312"/>
        <v>44935218</v>
      </c>
      <c r="R1972" s="407" t="str">
        <f t="shared" si="307"/>
        <v>A</v>
      </c>
      <c r="S1972" s="63" t="b">
        <f t="shared" si="308"/>
        <v>1</v>
      </c>
      <c r="U1972" s="69" t="str">
        <f t="shared" si="309"/>
        <v>4.4.93.52.18 - COLEÇÕES E MATERIAIS BIBLIOGRÁFICOS</v>
      </c>
    </row>
    <row r="1973" spans="1:21" s="63" customFormat="1" x14ac:dyDescent="0.25">
      <c r="A1973" s="157"/>
      <c r="B1973" s="136" t="s">
        <v>307</v>
      </c>
      <c r="C1973" s="94" t="s">
        <v>307</v>
      </c>
      <c r="D1973" s="94" t="s">
        <v>302</v>
      </c>
      <c r="E1973" s="94" t="s">
        <v>272</v>
      </c>
      <c r="F1973" s="94" t="s">
        <v>227</v>
      </c>
      <c r="G1973" s="350" t="str">
        <f t="shared" si="303"/>
        <v>4.4.93.52.19</v>
      </c>
      <c r="H1973" s="95" t="s">
        <v>489</v>
      </c>
      <c r="I1973" s="207" t="str">
        <f t="shared" si="311"/>
        <v>A</v>
      </c>
      <c r="J1973" s="273">
        <f t="shared" si="310"/>
        <v>5</v>
      </c>
      <c r="K1973" s="474" t="s">
        <v>61</v>
      </c>
      <c r="M1973" s="69" t="str">
        <f t="shared" si="304"/>
        <v>4.4.93.52.19</v>
      </c>
      <c r="N1973" s="69" t="str">
        <f t="shared" si="305"/>
        <v>44935219</v>
      </c>
      <c r="O1973" s="69" t="b">
        <f t="shared" si="306"/>
        <v>1</v>
      </c>
      <c r="P1973" s="186" t="str">
        <f t="shared" si="312"/>
        <v>44935219</v>
      </c>
      <c r="R1973" s="407" t="str">
        <f t="shared" si="307"/>
        <v>A</v>
      </c>
      <c r="S1973" s="63" t="b">
        <f t="shared" si="308"/>
        <v>1</v>
      </c>
      <c r="U1973" s="69" t="str">
        <f t="shared" si="309"/>
        <v>4.4.93.52.19 - DISCOTECAS E FILMOTECAS</v>
      </c>
    </row>
    <row r="1974" spans="1:21" s="63" customFormat="1" x14ac:dyDescent="0.25">
      <c r="A1974" s="157"/>
      <c r="B1974" s="136" t="s">
        <v>307</v>
      </c>
      <c r="C1974" s="94" t="s">
        <v>307</v>
      </c>
      <c r="D1974" s="94" t="s">
        <v>302</v>
      </c>
      <c r="E1974" s="94" t="s">
        <v>272</v>
      </c>
      <c r="F1974" s="94" t="s">
        <v>256</v>
      </c>
      <c r="G1974" s="350" t="str">
        <f t="shared" si="303"/>
        <v>4.4.93.52.20</v>
      </c>
      <c r="H1974" s="95" t="s">
        <v>490</v>
      </c>
      <c r="I1974" s="207" t="str">
        <f t="shared" si="311"/>
        <v>A</v>
      </c>
      <c r="J1974" s="273">
        <f t="shared" si="310"/>
        <v>5</v>
      </c>
      <c r="K1974" s="474" t="s">
        <v>61</v>
      </c>
      <c r="M1974" s="69" t="str">
        <f t="shared" si="304"/>
        <v>4.4.93.52.20</v>
      </c>
      <c r="N1974" s="69" t="str">
        <f t="shared" si="305"/>
        <v>44935220</v>
      </c>
      <c r="O1974" s="69" t="b">
        <f t="shared" si="306"/>
        <v>1</v>
      </c>
      <c r="P1974" s="186" t="str">
        <f t="shared" si="312"/>
        <v>44935220</v>
      </c>
      <c r="R1974" s="407" t="str">
        <f t="shared" si="307"/>
        <v>A</v>
      </c>
      <c r="S1974" s="63" t="b">
        <f t="shared" si="308"/>
        <v>1</v>
      </c>
      <c r="U1974" s="69" t="str">
        <f t="shared" si="309"/>
        <v>4.4.93.52.20 - EMBARCAÇÕES</v>
      </c>
    </row>
    <row r="1975" spans="1:21" s="63" customFormat="1" x14ac:dyDescent="0.25">
      <c r="A1975" s="157"/>
      <c r="B1975" s="136" t="s">
        <v>307</v>
      </c>
      <c r="C1975" s="94" t="s">
        <v>307</v>
      </c>
      <c r="D1975" s="94" t="s">
        <v>302</v>
      </c>
      <c r="E1975" s="94" t="s">
        <v>272</v>
      </c>
      <c r="F1975" s="94" t="s">
        <v>258</v>
      </c>
      <c r="G1975" s="350" t="str">
        <f t="shared" si="303"/>
        <v>4.4.93.52.22</v>
      </c>
      <c r="H1975" s="95" t="s">
        <v>491</v>
      </c>
      <c r="I1975" s="207" t="str">
        <f t="shared" si="311"/>
        <v>A</v>
      </c>
      <c r="J1975" s="273">
        <f t="shared" si="310"/>
        <v>5</v>
      </c>
      <c r="K1975" s="474" t="s">
        <v>61</v>
      </c>
      <c r="M1975" s="69" t="str">
        <f t="shared" si="304"/>
        <v>4.4.93.52.22</v>
      </c>
      <c r="N1975" s="69" t="str">
        <f t="shared" si="305"/>
        <v>44935222</v>
      </c>
      <c r="O1975" s="69" t="b">
        <f t="shared" si="306"/>
        <v>1</v>
      </c>
      <c r="P1975" s="186" t="str">
        <f t="shared" si="312"/>
        <v>44935222</v>
      </c>
      <c r="R1975" s="407" t="str">
        <f t="shared" si="307"/>
        <v>A</v>
      </c>
      <c r="S1975" s="63" t="b">
        <f t="shared" si="308"/>
        <v>1</v>
      </c>
      <c r="U1975" s="69" t="str">
        <f t="shared" si="309"/>
        <v>4.4.93.52.22 - EQUIPAMENTOS DE MANOBRA E PATRULHAMENTO</v>
      </c>
    </row>
    <row r="1976" spans="1:21" s="63" customFormat="1" x14ac:dyDescent="0.25">
      <c r="A1976" s="157"/>
      <c r="B1976" s="136" t="s">
        <v>307</v>
      </c>
      <c r="C1976" s="94" t="s">
        <v>307</v>
      </c>
      <c r="D1976" s="94" t="s">
        <v>302</v>
      </c>
      <c r="E1976" s="94" t="s">
        <v>272</v>
      </c>
      <c r="F1976" s="94" t="s">
        <v>229</v>
      </c>
      <c r="G1976" s="350" t="str">
        <f t="shared" si="303"/>
        <v>4.4.93.52.24</v>
      </c>
      <c r="H1976" s="95" t="s">
        <v>492</v>
      </c>
      <c r="I1976" s="207" t="str">
        <f t="shared" si="311"/>
        <v>A</v>
      </c>
      <c r="J1976" s="273">
        <f t="shared" si="310"/>
        <v>5</v>
      </c>
      <c r="K1976" s="474" t="s">
        <v>61</v>
      </c>
      <c r="M1976" s="69" t="str">
        <f t="shared" si="304"/>
        <v>4.4.93.52.24</v>
      </c>
      <c r="N1976" s="69" t="str">
        <f t="shared" si="305"/>
        <v>44935224</v>
      </c>
      <c r="O1976" s="69" t="b">
        <f t="shared" si="306"/>
        <v>1</v>
      </c>
      <c r="P1976" s="186" t="str">
        <f t="shared" si="312"/>
        <v>44935224</v>
      </c>
      <c r="R1976" s="407" t="str">
        <f t="shared" si="307"/>
        <v>A</v>
      </c>
      <c r="S1976" s="63" t="b">
        <f t="shared" si="308"/>
        <v>1</v>
      </c>
      <c r="U1976" s="69" t="str">
        <f t="shared" si="309"/>
        <v>4.4.93.52.24 - EQUIPAMENTO DE PROTEÇÃO, SEGURANÇA E SOCORRO</v>
      </c>
    </row>
    <row r="1977" spans="1:21" s="63" customFormat="1" x14ac:dyDescent="0.25">
      <c r="A1977" s="157"/>
      <c r="B1977" s="136" t="s">
        <v>307</v>
      </c>
      <c r="C1977" s="94" t="s">
        <v>307</v>
      </c>
      <c r="D1977" s="94" t="s">
        <v>302</v>
      </c>
      <c r="E1977" s="94" t="s">
        <v>272</v>
      </c>
      <c r="F1977" s="94" t="s">
        <v>236</v>
      </c>
      <c r="G1977" s="350" t="str">
        <f t="shared" si="303"/>
        <v>4.4.93.52.26</v>
      </c>
      <c r="H1977" s="95" t="s">
        <v>493</v>
      </c>
      <c r="I1977" s="207" t="str">
        <f t="shared" si="311"/>
        <v>A</v>
      </c>
      <c r="J1977" s="273">
        <f t="shared" si="310"/>
        <v>5</v>
      </c>
      <c r="K1977" s="474" t="s">
        <v>61</v>
      </c>
      <c r="M1977" s="69" t="str">
        <f t="shared" si="304"/>
        <v>4.4.93.52.26</v>
      </c>
      <c r="N1977" s="69" t="str">
        <f t="shared" si="305"/>
        <v>44935226</v>
      </c>
      <c r="O1977" s="69" t="b">
        <f t="shared" si="306"/>
        <v>1</v>
      </c>
      <c r="P1977" s="186" t="str">
        <f t="shared" si="312"/>
        <v>44935226</v>
      </c>
      <c r="R1977" s="407" t="str">
        <f t="shared" si="307"/>
        <v>A</v>
      </c>
      <c r="S1977" s="63" t="b">
        <f t="shared" si="308"/>
        <v>1</v>
      </c>
      <c r="U1977" s="69" t="str">
        <f t="shared" si="309"/>
        <v>4.4.93.52.26 - INSTRUMENTOS MUSICAIS E ARTÍSTICOS</v>
      </c>
    </row>
    <row r="1978" spans="1:21" s="63" customFormat="1" x14ac:dyDescent="0.25">
      <c r="A1978" s="157"/>
      <c r="B1978" s="136" t="s">
        <v>307</v>
      </c>
      <c r="C1978" s="94" t="s">
        <v>307</v>
      </c>
      <c r="D1978" s="94" t="s">
        <v>302</v>
      </c>
      <c r="E1978" s="94" t="s">
        <v>272</v>
      </c>
      <c r="F1978" s="94" t="s">
        <v>260</v>
      </c>
      <c r="G1978" s="350" t="str">
        <f t="shared" si="303"/>
        <v>4.4.93.52.28</v>
      </c>
      <c r="H1978" s="95" t="s">
        <v>494</v>
      </c>
      <c r="I1978" s="207" t="str">
        <f t="shared" si="311"/>
        <v>A</v>
      </c>
      <c r="J1978" s="273">
        <f t="shared" si="310"/>
        <v>5</v>
      </c>
      <c r="K1978" s="474" t="s">
        <v>61</v>
      </c>
      <c r="M1978" s="69" t="str">
        <f t="shared" si="304"/>
        <v>4.4.93.52.28</v>
      </c>
      <c r="N1978" s="69" t="str">
        <f t="shared" si="305"/>
        <v>44935228</v>
      </c>
      <c r="O1978" s="69" t="b">
        <f t="shared" si="306"/>
        <v>1</v>
      </c>
      <c r="P1978" s="186" t="str">
        <f t="shared" si="312"/>
        <v>44935228</v>
      </c>
      <c r="R1978" s="407" t="str">
        <f t="shared" si="307"/>
        <v>A</v>
      </c>
      <c r="S1978" s="63" t="b">
        <f t="shared" si="308"/>
        <v>1</v>
      </c>
      <c r="U1978" s="69" t="str">
        <f t="shared" si="309"/>
        <v>4.4.93.52.28 - MÁQUINAS E EQUIPAMENTOS DE NATUREZA INDUSTRIAL</v>
      </c>
    </row>
    <row r="1979" spans="1:21" s="63" customFormat="1" x14ac:dyDescent="0.25">
      <c r="A1979" s="157"/>
      <c r="B1979" s="136" t="s">
        <v>307</v>
      </c>
      <c r="C1979" s="94" t="s">
        <v>307</v>
      </c>
      <c r="D1979" s="94" t="s">
        <v>302</v>
      </c>
      <c r="E1979" s="94" t="s">
        <v>272</v>
      </c>
      <c r="F1979" s="94" t="s">
        <v>215</v>
      </c>
      <c r="G1979" s="350" t="str">
        <f t="shared" si="303"/>
        <v>4.4.93.52.30</v>
      </c>
      <c r="H1979" s="95" t="s">
        <v>495</v>
      </c>
      <c r="I1979" s="207" t="str">
        <f t="shared" si="311"/>
        <v>A</v>
      </c>
      <c r="J1979" s="273">
        <f t="shared" si="310"/>
        <v>5</v>
      </c>
      <c r="K1979" s="474" t="s">
        <v>61</v>
      </c>
      <c r="M1979" s="69" t="str">
        <f t="shared" si="304"/>
        <v>4.4.93.52.30</v>
      </c>
      <c r="N1979" s="69" t="str">
        <f t="shared" si="305"/>
        <v>44935230</v>
      </c>
      <c r="O1979" s="69" t="b">
        <f t="shared" si="306"/>
        <v>1</v>
      </c>
      <c r="P1979" s="186" t="str">
        <f t="shared" si="312"/>
        <v>44935230</v>
      </c>
      <c r="R1979" s="407" t="str">
        <f t="shared" si="307"/>
        <v>A</v>
      </c>
      <c r="S1979" s="63" t="b">
        <f t="shared" si="308"/>
        <v>1</v>
      </c>
      <c r="U1979" s="69" t="str">
        <f t="shared" si="309"/>
        <v>4.4.93.52.30 - MÁQUINAS E EQUIPAMENTOS ENERGÉTICOS</v>
      </c>
    </row>
    <row r="1980" spans="1:21" s="63" customFormat="1" x14ac:dyDescent="0.25">
      <c r="A1980" s="157"/>
      <c r="B1980" s="136" t="s">
        <v>307</v>
      </c>
      <c r="C1980" s="94" t="s">
        <v>307</v>
      </c>
      <c r="D1980" s="94" t="s">
        <v>302</v>
      </c>
      <c r="E1980" s="94" t="s">
        <v>272</v>
      </c>
      <c r="F1980" s="94" t="s">
        <v>233</v>
      </c>
      <c r="G1980" s="350" t="str">
        <f t="shared" si="303"/>
        <v>4.4.93.52.32</v>
      </c>
      <c r="H1980" s="95" t="s">
        <v>496</v>
      </c>
      <c r="I1980" s="207" t="str">
        <f t="shared" si="311"/>
        <v>A</v>
      </c>
      <c r="J1980" s="273">
        <f t="shared" si="310"/>
        <v>5</v>
      </c>
      <c r="K1980" s="474" t="s">
        <v>61</v>
      </c>
      <c r="M1980" s="69" t="str">
        <f t="shared" si="304"/>
        <v>4.4.93.52.32</v>
      </c>
      <c r="N1980" s="69" t="str">
        <f t="shared" si="305"/>
        <v>44935232</v>
      </c>
      <c r="O1980" s="69" t="b">
        <f t="shared" si="306"/>
        <v>1</v>
      </c>
      <c r="P1980" s="186" t="str">
        <f t="shared" si="312"/>
        <v>44935232</v>
      </c>
      <c r="R1980" s="407" t="str">
        <f t="shared" si="307"/>
        <v>A</v>
      </c>
      <c r="S1980" s="63" t="b">
        <f t="shared" si="308"/>
        <v>1</v>
      </c>
      <c r="U1980" s="69" t="str">
        <f t="shared" si="309"/>
        <v>4.4.93.52.32 - MÁQUINAS E EQUIPAMENTOS GRÁFICOS</v>
      </c>
    </row>
    <row r="1981" spans="1:21" s="63" customFormat="1" x14ac:dyDescent="0.25">
      <c r="A1981" s="157"/>
      <c r="B1981" s="136" t="s">
        <v>307</v>
      </c>
      <c r="C1981" s="94" t="s">
        <v>307</v>
      </c>
      <c r="D1981" s="94" t="s">
        <v>302</v>
      </c>
      <c r="E1981" s="94" t="s">
        <v>272</v>
      </c>
      <c r="F1981" s="94" t="s">
        <v>239</v>
      </c>
      <c r="G1981" s="350" t="str">
        <f t="shared" si="303"/>
        <v>4.4.93.52.33</v>
      </c>
      <c r="H1981" s="95" t="s">
        <v>497</v>
      </c>
      <c r="I1981" s="207" t="str">
        <f t="shared" si="311"/>
        <v>A</v>
      </c>
      <c r="J1981" s="273">
        <f t="shared" si="310"/>
        <v>5</v>
      </c>
      <c r="K1981" s="474" t="s">
        <v>61</v>
      </c>
      <c r="M1981" s="69" t="str">
        <f t="shared" si="304"/>
        <v>4.4.93.52.33</v>
      </c>
      <c r="N1981" s="69" t="str">
        <f t="shared" si="305"/>
        <v>44935233</v>
      </c>
      <c r="O1981" s="69" t="b">
        <f t="shared" si="306"/>
        <v>1</v>
      </c>
      <c r="P1981" s="186" t="str">
        <f t="shared" si="312"/>
        <v>44935233</v>
      </c>
      <c r="R1981" s="407" t="str">
        <f t="shared" si="307"/>
        <v>A</v>
      </c>
      <c r="S1981" s="63" t="b">
        <f t="shared" si="308"/>
        <v>1</v>
      </c>
      <c r="U1981" s="69" t="str">
        <f t="shared" si="309"/>
        <v>4.4.93.52.33 - EQUIPAMENTOS PARA ÁUDIO, VÍDEO E FOTO</v>
      </c>
    </row>
    <row r="1982" spans="1:21" s="63" customFormat="1" x14ac:dyDescent="0.25">
      <c r="A1982" s="157"/>
      <c r="B1982" s="136" t="s">
        <v>307</v>
      </c>
      <c r="C1982" s="94" t="s">
        <v>307</v>
      </c>
      <c r="D1982" s="94" t="s">
        <v>302</v>
      </c>
      <c r="E1982" s="94" t="s">
        <v>272</v>
      </c>
      <c r="F1982" s="94" t="s">
        <v>234</v>
      </c>
      <c r="G1982" s="350" t="str">
        <f t="shared" si="303"/>
        <v>4.4.93.52.34</v>
      </c>
      <c r="H1982" s="95" t="s">
        <v>498</v>
      </c>
      <c r="I1982" s="207" t="str">
        <f t="shared" si="311"/>
        <v>A</v>
      </c>
      <c r="J1982" s="273">
        <f t="shared" si="310"/>
        <v>5</v>
      </c>
      <c r="K1982" s="474" t="s">
        <v>61</v>
      </c>
      <c r="M1982" s="69" t="str">
        <f t="shared" si="304"/>
        <v>4.4.93.52.34</v>
      </c>
      <c r="N1982" s="69" t="str">
        <f t="shared" si="305"/>
        <v>44935234</v>
      </c>
      <c r="O1982" s="69" t="b">
        <f t="shared" si="306"/>
        <v>1</v>
      </c>
      <c r="P1982" s="186" t="str">
        <f t="shared" si="312"/>
        <v>44935234</v>
      </c>
      <c r="R1982" s="407" t="str">
        <f t="shared" si="307"/>
        <v>A</v>
      </c>
      <c r="S1982" s="63" t="b">
        <f t="shared" si="308"/>
        <v>1</v>
      </c>
      <c r="U1982" s="69" t="str">
        <f t="shared" si="309"/>
        <v>4.4.93.52.34 - MÁQUINAS, UTENSÍLIOS E EQUIPAMENTOS DIVERSOS</v>
      </c>
    </row>
    <row r="1983" spans="1:21" s="63" customFormat="1" x14ac:dyDescent="0.25">
      <c r="A1983" s="157"/>
      <c r="B1983" s="136" t="s">
        <v>307</v>
      </c>
      <c r="C1983" s="94" t="s">
        <v>307</v>
      </c>
      <c r="D1983" s="94" t="s">
        <v>302</v>
      </c>
      <c r="E1983" s="94" t="s">
        <v>272</v>
      </c>
      <c r="F1983" s="94" t="s">
        <v>268</v>
      </c>
      <c r="G1983" s="350" t="str">
        <f t="shared" si="303"/>
        <v>4.4.93.52.35</v>
      </c>
      <c r="H1983" s="95" t="s">
        <v>499</v>
      </c>
      <c r="I1983" s="207" t="str">
        <f t="shared" si="311"/>
        <v>A</v>
      </c>
      <c r="J1983" s="273">
        <f t="shared" si="310"/>
        <v>5</v>
      </c>
      <c r="K1983" s="474" t="s">
        <v>61</v>
      </c>
      <c r="M1983" s="69" t="str">
        <f t="shared" si="304"/>
        <v>4.4.93.52.35</v>
      </c>
      <c r="N1983" s="69" t="str">
        <f t="shared" si="305"/>
        <v>44935235</v>
      </c>
      <c r="O1983" s="69" t="b">
        <f t="shared" si="306"/>
        <v>1</v>
      </c>
      <c r="P1983" s="186" t="str">
        <f t="shared" si="312"/>
        <v>44935235</v>
      </c>
      <c r="R1983" s="407" t="str">
        <f t="shared" si="307"/>
        <v>A</v>
      </c>
      <c r="S1983" s="63" t="b">
        <f t="shared" si="308"/>
        <v>1</v>
      </c>
      <c r="U1983" s="69" t="str">
        <f t="shared" si="309"/>
        <v>4.4.93.52.35 - EQUIPAMENTOS DE PROCESSAMENTO DE DADOS</v>
      </c>
    </row>
    <row r="1984" spans="1:21" s="63" customFormat="1" x14ac:dyDescent="0.25">
      <c r="A1984" s="157"/>
      <c r="B1984" s="136" t="s">
        <v>307</v>
      </c>
      <c r="C1984" s="94" t="s">
        <v>307</v>
      </c>
      <c r="D1984" s="94" t="s">
        <v>302</v>
      </c>
      <c r="E1984" s="94" t="s">
        <v>272</v>
      </c>
      <c r="F1984" s="94" t="s">
        <v>250</v>
      </c>
      <c r="G1984" s="350" t="str">
        <f t="shared" si="303"/>
        <v>4.4.93.52.36</v>
      </c>
      <c r="H1984" s="95" t="s">
        <v>500</v>
      </c>
      <c r="I1984" s="207" t="str">
        <f t="shared" si="311"/>
        <v>A</v>
      </c>
      <c r="J1984" s="273">
        <f t="shared" si="310"/>
        <v>5</v>
      </c>
      <c r="K1984" s="474" t="s">
        <v>61</v>
      </c>
      <c r="M1984" s="69" t="str">
        <f t="shared" si="304"/>
        <v>4.4.93.52.36</v>
      </c>
      <c r="N1984" s="69" t="str">
        <f t="shared" si="305"/>
        <v>44935236</v>
      </c>
      <c r="O1984" s="69" t="b">
        <f t="shared" si="306"/>
        <v>1</v>
      </c>
      <c r="P1984" s="186" t="str">
        <f t="shared" si="312"/>
        <v>44935236</v>
      </c>
      <c r="R1984" s="407" t="str">
        <f t="shared" si="307"/>
        <v>A</v>
      </c>
      <c r="S1984" s="63" t="b">
        <f t="shared" si="308"/>
        <v>1</v>
      </c>
      <c r="U1984" s="69" t="str">
        <f t="shared" si="309"/>
        <v>4.4.93.52.36 - MÁQUINAS, INSTALAÇÕES E UTENSÍLIOS DE ESCRITÓRIO</v>
      </c>
    </row>
    <row r="1985" spans="1:21" s="63" customFormat="1" x14ac:dyDescent="0.25">
      <c r="A1985" s="157"/>
      <c r="B1985" s="136" t="s">
        <v>307</v>
      </c>
      <c r="C1985" s="94" t="s">
        <v>307</v>
      </c>
      <c r="D1985" s="94" t="s">
        <v>302</v>
      </c>
      <c r="E1985" s="94" t="s">
        <v>272</v>
      </c>
      <c r="F1985" s="94" t="s">
        <v>232</v>
      </c>
      <c r="G1985" s="350" t="str">
        <f t="shared" si="303"/>
        <v>4.4.93.52.38</v>
      </c>
      <c r="H1985" s="95" t="s">
        <v>501</v>
      </c>
      <c r="I1985" s="207" t="str">
        <f t="shared" si="311"/>
        <v>A</v>
      </c>
      <c r="J1985" s="273">
        <f t="shared" si="310"/>
        <v>5</v>
      </c>
      <c r="K1985" s="474" t="s">
        <v>61</v>
      </c>
      <c r="M1985" s="69" t="str">
        <f t="shared" si="304"/>
        <v>4.4.93.52.38</v>
      </c>
      <c r="N1985" s="69" t="str">
        <f t="shared" si="305"/>
        <v>44935238</v>
      </c>
      <c r="O1985" s="69" t="b">
        <f t="shared" si="306"/>
        <v>1</v>
      </c>
      <c r="P1985" s="186" t="str">
        <f t="shared" si="312"/>
        <v>44935238</v>
      </c>
      <c r="R1985" s="407" t="str">
        <f t="shared" si="307"/>
        <v>A</v>
      </c>
      <c r="S1985" s="63" t="b">
        <f t="shared" si="308"/>
        <v>1</v>
      </c>
      <c r="U1985" s="69" t="str">
        <f t="shared" si="309"/>
        <v>4.4.93.52.38 - MÁQUINAS, FERRAMENTAS E UTENSÍLIOS DE OFICINA</v>
      </c>
    </row>
    <row r="1986" spans="1:21" s="63" customFormat="1" x14ac:dyDescent="0.25">
      <c r="A1986" s="157"/>
      <c r="B1986" s="136" t="s">
        <v>307</v>
      </c>
      <c r="C1986" s="94" t="s">
        <v>307</v>
      </c>
      <c r="D1986" s="94" t="s">
        <v>302</v>
      </c>
      <c r="E1986" s="94" t="s">
        <v>272</v>
      </c>
      <c r="F1986" s="94" t="s">
        <v>262</v>
      </c>
      <c r="G1986" s="350" t="str">
        <f t="shared" si="303"/>
        <v>4.4.93.52.39</v>
      </c>
      <c r="H1986" s="95" t="s">
        <v>502</v>
      </c>
      <c r="I1986" s="207" t="str">
        <f t="shared" si="311"/>
        <v>A</v>
      </c>
      <c r="J1986" s="273">
        <f t="shared" si="310"/>
        <v>5</v>
      </c>
      <c r="K1986" s="474" t="s">
        <v>61</v>
      </c>
      <c r="M1986" s="69" t="str">
        <f t="shared" si="304"/>
        <v>4.4.93.52.39</v>
      </c>
      <c r="N1986" s="69" t="str">
        <f t="shared" si="305"/>
        <v>44935239</v>
      </c>
      <c r="O1986" s="69" t="b">
        <f t="shared" si="306"/>
        <v>1</v>
      </c>
      <c r="P1986" s="186" t="str">
        <f t="shared" si="312"/>
        <v>44935239</v>
      </c>
      <c r="R1986" s="407" t="str">
        <f t="shared" si="307"/>
        <v>A</v>
      </c>
      <c r="S1986" s="63" t="b">
        <f t="shared" si="308"/>
        <v>1</v>
      </c>
      <c r="U1986" s="69" t="str">
        <f t="shared" si="309"/>
        <v>4.4.93.52.39 - EQUIPAMENTOS E UTENSÍLIOS HIDRÁULICOS E ELÉTRICOS</v>
      </c>
    </row>
    <row r="1987" spans="1:21" s="63" customFormat="1" x14ac:dyDescent="0.25">
      <c r="A1987" s="157"/>
      <c r="B1987" s="136" t="s">
        <v>307</v>
      </c>
      <c r="C1987" s="94" t="s">
        <v>307</v>
      </c>
      <c r="D1987" s="94" t="s">
        <v>302</v>
      </c>
      <c r="E1987" s="94" t="s">
        <v>272</v>
      </c>
      <c r="F1987" s="94" t="s">
        <v>231</v>
      </c>
      <c r="G1987" s="350" t="str">
        <f t="shared" si="303"/>
        <v>4.4.93.52.40</v>
      </c>
      <c r="H1987" s="95" t="s">
        <v>503</v>
      </c>
      <c r="I1987" s="207" t="str">
        <f t="shared" si="311"/>
        <v>A</v>
      </c>
      <c r="J1987" s="273">
        <f t="shared" si="310"/>
        <v>5</v>
      </c>
      <c r="K1987" s="474" t="s">
        <v>61</v>
      </c>
      <c r="M1987" s="69" t="str">
        <f t="shared" si="304"/>
        <v>4.4.93.52.40</v>
      </c>
      <c r="N1987" s="69" t="str">
        <f t="shared" si="305"/>
        <v>44935240</v>
      </c>
      <c r="O1987" s="69" t="b">
        <f t="shared" si="306"/>
        <v>1</v>
      </c>
      <c r="P1987" s="186" t="str">
        <f t="shared" si="312"/>
        <v>44935240</v>
      </c>
      <c r="R1987" s="407" t="str">
        <f t="shared" si="307"/>
        <v>A</v>
      </c>
      <c r="S1987" s="63" t="b">
        <f t="shared" si="308"/>
        <v>1</v>
      </c>
      <c r="U1987" s="69" t="str">
        <f t="shared" si="309"/>
        <v>4.4.93.52.40 - MÁQUINAS E EQUIPAMENTOS AGRÍCOLAS E RODOVIÁRIOS</v>
      </c>
    </row>
    <row r="1988" spans="1:21" s="63" customFormat="1" x14ac:dyDescent="0.25">
      <c r="A1988" s="157"/>
      <c r="B1988" s="136" t="s">
        <v>307</v>
      </c>
      <c r="C1988" s="94" t="s">
        <v>307</v>
      </c>
      <c r="D1988" s="94" t="s">
        <v>302</v>
      </c>
      <c r="E1988" s="94" t="s">
        <v>272</v>
      </c>
      <c r="F1988" s="94" t="s">
        <v>242</v>
      </c>
      <c r="G1988" s="350" t="str">
        <f t="shared" si="303"/>
        <v>4.4.93.52.42</v>
      </c>
      <c r="H1988" s="95" t="s">
        <v>340</v>
      </c>
      <c r="I1988" s="207" t="str">
        <f t="shared" si="311"/>
        <v>A</v>
      </c>
      <c r="J1988" s="273">
        <f t="shared" si="310"/>
        <v>5</v>
      </c>
      <c r="K1988" s="474" t="s">
        <v>61</v>
      </c>
      <c r="M1988" s="69" t="str">
        <f t="shared" si="304"/>
        <v>4.4.93.52.42</v>
      </c>
      <c r="N1988" s="69" t="str">
        <f t="shared" si="305"/>
        <v>44935242</v>
      </c>
      <c r="O1988" s="69" t="b">
        <f t="shared" si="306"/>
        <v>1</v>
      </c>
      <c r="P1988" s="186" t="str">
        <f t="shared" si="312"/>
        <v>44935242</v>
      </c>
      <c r="R1988" s="407" t="str">
        <f t="shared" si="307"/>
        <v>A</v>
      </c>
      <c r="S1988" s="63" t="b">
        <f t="shared" si="308"/>
        <v>1</v>
      </c>
      <c r="U1988" s="69" t="str">
        <f t="shared" si="309"/>
        <v>4.4.93.52.42 - MOBILIÁRIO EM GERAL</v>
      </c>
    </row>
    <row r="1989" spans="1:21" s="63" customFormat="1" x14ac:dyDescent="0.25">
      <c r="A1989" s="157"/>
      <c r="B1989" s="136" t="s">
        <v>307</v>
      </c>
      <c r="C1989" s="94" t="s">
        <v>307</v>
      </c>
      <c r="D1989" s="94" t="s">
        <v>302</v>
      </c>
      <c r="E1989" s="94" t="s">
        <v>272</v>
      </c>
      <c r="F1989" s="94" t="s">
        <v>244</v>
      </c>
      <c r="G1989" s="350" t="str">
        <f t="shared" si="303"/>
        <v>4.4.93.52.44</v>
      </c>
      <c r="H1989" s="95" t="s">
        <v>504</v>
      </c>
      <c r="I1989" s="207" t="str">
        <f t="shared" si="311"/>
        <v>A</v>
      </c>
      <c r="J1989" s="273">
        <f t="shared" si="310"/>
        <v>5</v>
      </c>
      <c r="K1989" s="474" t="s">
        <v>61</v>
      </c>
      <c r="M1989" s="69" t="str">
        <f t="shared" si="304"/>
        <v>4.4.93.52.44</v>
      </c>
      <c r="N1989" s="69" t="str">
        <f t="shared" si="305"/>
        <v>44935244</v>
      </c>
      <c r="O1989" s="69" t="b">
        <f t="shared" si="306"/>
        <v>1</v>
      </c>
      <c r="P1989" s="186" t="str">
        <f t="shared" si="312"/>
        <v>44935244</v>
      </c>
      <c r="R1989" s="407" t="str">
        <f t="shared" si="307"/>
        <v>A</v>
      </c>
      <c r="S1989" s="63" t="b">
        <f t="shared" si="308"/>
        <v>1</v>
      </c>
      <c r="U1989" s="69" t="str">
        <f t="shared" si="309"/>
        <v>4.4.93.52.44 - OBRAS DE ARTE E PEÇAS PARA MUSEU</v>
      </c>
    </row>
    <row r="1990" spans="1:21" s="63" customFormat="1" x14ac:dyDescent="0.25">
      <c r="A1990" s="157"/>
      <c r="B1990" s="136" t="s">
        <v>307</v>
      </c>
      <c r="C1990" s="94" t="s">
        <v>307</v>
      </c>
      <c r="D1990" s="94" t="s">
        <v>302</v>
      </c>
      <c r="E1990" s="94" t="s">
        <v>272</v>
      </c>
      <c r="F1990" s="94" t="s">
        <v>246</v>
      </c>
      <c r="G1990" s="350" t="str">
        <f t="shared" si="303"/>
        <v>4.4.93.52.46</v>
      </c>
      <c r="H1990" s="95" t="s">
        <v>505</v>
      </c>
      <c r="I1990" s="207" t="str">
        <f t="shared" si="311"/>
        <v>A</v>
      </c>
      <c r="J1990" s="273">
        <f t="shared" si="310"/>
        <v>5</v>
      </c>
      <c r="K1990" s="474" t="s">
        <v>61</v>
      </c>
      <c r="M1990" s="69" t="str">
        <f t="shared" si="304"/>
        <v>4.4.93.52.46</v>
      </c>
      <c r="N1990" s="69" t="str">
        <f t="shared" si="305"/>
        <v>44935246</v>
      </c>
      <c r="O1990" s="69" t="b">
        <f t="shared" si="306"/>
        <v>1</v>
      </c>
      <c r="P1990" s="186" t="str">
        <f t="shared" si="312"/>
        <v>44935246</v>
      </c>
      <c r="R1990" s="407" t="str">
        <f t="shared" si="307"/>
        <v>A</v>
      </c>
      <c r="S1990" s="63" t="b">
        <f t="shared" si="308"/>
        <v>1</v>
      </c>
      <c r="U1990" s="69" t="str">
        <f t="shared" si="309"/>
        <v>4.4.93.52.46 - SEMOVENTES E EQUIPAMENTOS DE MONTARIA</v>
      </c>
    </row>
    <row r="1991" spans="1:21" s="63" customFormat="1" x14ac:dyDescent="0.25">
      <c r="A1991" s="157"/>
      <c r="B1991" s="136" t="s">
        <v>307</v>
      </c>
      <c r="C1991" s="94" t="s">
        <v>307</v>
      </c>
      <c r="D1991" s="94" t="s">
        <v>302</v>
      </c>
      <c r="E1991" s="94" t="s">
        <v>272</v>
      </c>
      <c r="F1991" s="94" t="s">
        <v>248</v>
      </c>
      <c r="G1991" s="350" t="str">
        <f t="shared" si="303"/>
        <v>4.4.93.52.48</v>
      </c>
      <c r="H1991" s="95" t="s">
        <v>341</v>
      </c>
      <c r="I1991" s="207" t="str">
        <f t="shared" si="311"/>
        <v>A</v>
      </c>
      <c r="J1991" s="273">
        <f t="shared" si="310"/>
        <v>5</v>
      </c>
      <c r="K1991" s="474" t="s">
        <v>61</v>
      </c>
      <c r="M1991" s="69" t="str">
        <f t="shared" si="304"/>
        <v>4.4.93.52.48</v>
      </c>
      <c r="N1991" s="69" t="str">
        <f t="shared" si="305"/>
        <v>44935248</v>
      </c>
      <c r="O1991" s="69" t="b">
        <f t="shared" si="306"/>
        <v>1</v>
      </c>
      <c r="P1991" s="186" t="str">
        <f t="shared" si="312"/>
        <v>44935248</v>
      </c>
      <c r="R1991" s="407" t="str">
        <f t="shared" si="307"/>
        <v>A</v>
      </c>
      <c r="S1991" s="63" t="b">
        <f t="shared" si="308"/>
        <v>1</v>
      </c>
      <c r="U1991" s="69" t="str">
        <f t="shared" si="309"/>
        <v>4.4.93.52.48 - VEÍCULOS DIVERSOS</v>
      </c>
    </row>
    <row r="1992" spans="1:21" s="63" customFormat="1" x14ac:dyDescent="0.25">
      <c r="A1992" s="157"/>
      <c r="B1992" s="136" t="s">
        <v>307</v>
      </c>
      <c r="C1992" s="94" t="s">
        <v>307</v>
      </c>
      <c r="D1992" s="94" t="s">
        <v>302</v>
      </c>
      <c r="E1992" s="94" t="s">
        <v>272</v>
      </c>
      <c r="F1992" s="94" t="s">
        <v>235</v>
      </c>
      <c r="G1992" s="350" t="str">
        <f t="shared" si="303"/>
        <v>4.4.93.52.50</v>
      </c>
      <c r="H1992" s="95" t="s">
        <v>506</v>
      </c>
      <c r="I1992" s="207" t="str">
        <f t="shared" si="311"/>
        <v>A</v>
      </c>
      <c r="J1992" s="273">
        <f t="shared" si="310"/>
        <v>5</v>
      </c>
      <c r="K1992" s="474" t="s">
        <v>61</v>
      </c>
      <c r="M1992" s="69" t="str">
        <f t="shared" si="304"/>
        <v>4.4.93.52.50</v>
      </c>
      <c r="N1992" s="69" t="str">
        <f t="shared" si="305"/>
        <v>44935250</v>
      </c>
      <c r="O1992" s="69" t="b">
        <f t="shared" si="306"/>
        <v>1</v>
      </c>
      <c r="P1992" s="186" t="str">
        <f t="shared" si="312"/>
        <v>44935250</v>
      </c>
      <c r="R1992" s="407" t="str">
        <f t="shared" si="307"/>
        <v>A</v>
      </c>
      <c r="S1992" s="63" t="b">
        <f t="shared" si="308"/>
        <v>1</v>
      </c>
      <c r="U1992" s="69" t="str">
        <f t="shared" si="309"/>
        <v>4.4.93.52.50 - VEÍCULOS FERROVIÁRIOS</v>
      </c>
    </row>
    <row r="1993" spans="1:21" s="63" customFormat="1" x14ac:dyDescent="0.25">
      <c r="A1993" s="157"/>
      <c r="B1993" s="136" t="s">
        <v>307</v>
      </c>
      <c r="C1993" s="94" t="s">
        <v>307</v>
      </c>
      <c r="D1993" s="94" t="s">
        <v>302</v>
      </c>
      <c r="E1993" s="94" t="s">
        <v>272</v>
      </c>
      <c r="F1993" s="94" t="s">
        <v>271</v>
      </c>
      <c r="G1993" s="350" t="str">
        <f t="shared" si="303"/>
        <v>4.4.93.52.51</v>
      </c>
      <c r="H1993" s="95" t="s">
        <v>507</v>
      </c>
      <c r="I1993" s="207" t="str">
        <f t="shared" si="311"/>
        <v>A</v>
      </c>
      <c r="J1993" s="273">
        <f t="shared" si="310"/>
        <v>5</v>
      </c>
      <c r="K1993" s="474" t="s">
        <v>61</v>
      </c>
      <c r="M1993" s="69" t="str">
        <f t="shared" si="304"/>
        <v>4.4.93.52.51</v>
      </c>
      <c r="N1993" s="69" t="str">
        <f t="shared" si="305"/>
        <v>44935251</v>
      </c>
      <c r="O1993" s="69" t="b">
        <f t="shared" si="306"/>
        <v>1</v>
      </c>
      <c r="P1993" s="186" t="str">
        <f t="shared" si="312"/>
        <v>44935251</v>
      </c>
      <c r="R1993" s="407" t="str">
        <f t="shared" si="307"/>
        <v>A</v>
      </c>
      <c r="S1993" s="63" t="b">
        <f t="shared" si="308"/>
        <v>1</v>
      </c>
      <c r="U1993" s="69" t="str">
        <f t="shared" si="309"/>
        <v>4.4.93.52.51 - PEÇAS NÃO INCORPORÁVEIS A IMÓVEIS</v>
      </c>
    </row>
    <row r="1994" spans="1:21" s="64" customFormat="1" x14ac:dyDescent="0.25">
      <c r="A1994" s="157"/>
      <c r="B1994" s="136" t="s">
        <v>307</v>
      </c>
      <c r="C1994" s="94" t="s">
        <v>307</v>
      </c>
      <c r="D1994" s="94" t="s">
        <v>302</v>
      </c>
      <c r="E1994" s="94" t="s">
        <v>272</v>
      </c>
      <c r="F1994" s="94" t="s">
        <v>272</v>
      </c>
      <c r="G1994" s="350" t="str">
        <f t="shared" si="303"/>
        <v>4.4.93.52.52</v>
      </c>
      <c r="H1994" s="95" t="s">
        <v>342</v>
      </c>
      <c r="I1994" s="207" t="str">
        <f t="shared" si="311"/>
        <v>A</v>
      </c>
      <c r="J1994" s="273">
        <f t="shared" si="310"/>
        <v>5</v>
      </c>
      <c r="K1994" s="474" t="s">
        <v>61</v>
      </c>
      <c r="M1994" s="69" t="str">
        <f t="shared" si="304"/>
        <v>4.4.93.52.52</v>
      </c>
      <c r="N1994" s="69" t="str">
        <f t="shared" si="305"/>
        <v>44935252</v>
      </c>
      <c r="O1994" s="69" t="b">
        <f t="shared" si="306"/>
        <v>1</v>
      </c>
      <c r="P1994" s="186" t="str">
        <f t="shared" si="312"/>
        <v>44935252</v>
      </c>
      <c r="R1994" s="407" t="str">
        <f t="shared" si="307"/>
        <v>A</v>
      </c>
      <c r="S1994" s="64" t="b">
        <f t="shared" si="308"/>
        <v>1</v>
      </c>
      <c r="U1994" s="69" t="str">
        <f t="shared" si="309"/>
        <v>4.4.93.52.52 - VEÍCULOS DE TRAÇÃO MECÂNICA</v>
      </c>
    </row>
    <row r="1995" spans="1:21" s="64" customFormat="1" x14ac:dyDescent="0.25">
      <c r="A1995" s="157"/>
      <c r="B1995" s="136" t="s">
        <v>307</v>
      </c>
      <c r="C1995" s="94" t="s">
        <v>307</v>
      </c>
      <c r="D1995" s="94" t="s">
        <v>302</v>
      </c>
      <c r="E1995" s="94" t="s">
        <v>272</v>
      </c>
      <c r="F1995" s="94" t="s">
        <v>273</v>
      </c>
      <c r="G1995" s="350" t="str">
        <f t="shared" ref="G1995:G2058" si="313">B1995&amp;"."&amp;C1995&amp;"."&amp;D1995&amp;"."&amp;E1995&amp;"."&amp;F1995</f>
        <v>4.4.93.52.53</v>
      </c>
      <c r="H1995" s="95" t="s">
        <v>508</v>
      </c>
      <c r="I1995" s="207" t="str">
        <f t="shared" si="311"/>
        <v>A</v>
      </c>
      <c r="J1995" s="273">
        <f t="shared" si="310"/>
        <v>5</v>
      </c>
      <c r="K1995" s="474" t="s">
        <v>61</v>
      </c>
      <c r="M1995" s="69" t="str">
        <f t="shared" ref="M1995:M2058" si="314">B1995&amp;"."&amp;C1995&amp;"."&amp;D1995&amp;"."&amp;E1995&amp;"."&amp;F1995</f>
        <v>4.4.93.52.53</v>
      </c>
      <c r="N1995" s="69" t="str">
        <f t="shared" ref="N1995:N2058" si="315">SUBSTITUTE(M1995,".","")</f>
        <v>44935253</v>
      </c>
      <c r="O1995" s="69" t="b">
        <f t="shared" ref="O1995:O2058" si="316">N1995=P1995</f>
        <v>1</v>
      </c>
      <c r="P1995" s="186" t="str">
        <f t="shared" si="312"/>
        <v>44935253</v>
      </c>
      <c r="R1995" s="407" t="str">
        <f t="shared" ref="R1995:R2058" si="317">IF(IFERROR(SEARCH("Último",K1995),0)&gt;0,"A","S")</f>
        <v>A</v>
      </c>
      <c r="S1995" s="64" t="b">
        <f t="shared" ref="S1995:S2058" si="318">R1995=I1995</f>
        <v>1</v>
      </c>
      <c r="U1995" s="69" t="str">
        <f t="shared" ref="U1995:U2058" si="319">G1995&amp;" - "&amp;H1995</f>
        <v>4.4.93.52.53 - CARROS DE COMBATE</v>
      </c>
    </row>
    <row r="1996" spans="1:21" s="64" customFormat="1" x14ac:dyDescent="0.25">
      <c r="A1996" s="157"/>
      <c r="B1996" s="136" t="s">
        <v>307</v>
      </c>
      <c r="C1996" s="94" t="s">
        <v>307</v>
      </c>
      <c r="D1996" s="94" t="s">
        <v>302</v>
      </c>
      <c r="E1996" s="94" t="s">
        <v>272</v>
      </c>
      <c r="F1996" s="94" t="s">
        <v>274</v>
      </c>
      <c r="G1996" s="350" t="str">
        <f t="shared" si="313"/>
        <v>4.4.93.52.54</v>
      </c>
      <c r="H1996" s="95" t="s">
        <v>509</v>
      </c>
      <c r="I1996" s="207" t="str">
        <f t="shared" si="311"/>
        <v>A</v>
      </c>
      <c r="J1996" s="273">
        <f t="shared" si="310"/>
        <v>5</v>
      </c>
      <c r="K1996" s="474" t="s">
        <v>61</v>
      </c>
      <c r="M1996" s="69" t="str">
        <f t="shared" si="314"/>
        <v>4.4.93.52.54</v>
      </c>
      <c r="N1996" s="69" t="str">
        <f t="shared" si="315"/>
        <v>44935254</v>
      </c>
      <c r="O1996" s="69" t="b">
        <f t="shared" si="316"/>
        <v>1</v>
      </c>
      <c r="P1996" s="186" t="str">
        <f t="shared" si="312"/>
        <v>44935254</v>
      </c>
      <c r="R1996" s="407" t="str">
        <f t="shared" si="317"/>
        <v>A</v>
      </c>
      <c r="S1996" s="64" t="b">
        <f t="shared" si="318"/>
        <v>1</v>
      </c>
      <c r="U1996" s="69" t="str">
        <f t="shared" si="319"/>
        <v>4.4.93.52.54 - EQUIPAMENTOS, PEÇAS E ACESSÓRIOS AERONÁUTICOS</v>
      </c>
    </row>
    <row r="1997" spans="1:21" s="64" customFormat="1" x14ac:dyDescent="0.25">
      <c r="A1997" s="157"/>
      <c r="B1997" s="136" t="s">
        <v>307</v>
      </c>
      <c r="C1997" s="94" t="s">
        <v>307</v>
      </c>
      <c r="D1997" s="94" t="s">
        <v>302</v>
      </c>
      <c r="E1997" s="94" t="s">
        <v>272</v>
      </c>
      <c r="F1997" s="94" t="s">
        <v>275</v>
      </c>
      <c r="G1997" s="350" t="str">
        <f t="shared" si="313"/>
        <v>4.4.93.52.56</v>
      </c>
      <c r="H1997" s="95" t="s">
        <v>510</v>
      </c>
      <c r="I1997" s="207" t="str">
        <f t="shared" si="311"/>
        <v>A</v>
      </c>
      <c r="J1997" s="273">
        <f t="shared" ref="J1997:J2060" si="320">IF( (VALUE(F1997) &gt; 0), 5,IF( (VALUE(E1997) &gt; 0), 4,IF( (VALUE(D1997) &gt; 0), 3,IF( (VALUE(C1997) &gt; 0), 2,1))))</f>
        <v>5</v>
      </c>
      <c r="K1997" s="474" t="s">
        <v>61</v>
      </c>
      <c r="M1997" s="69" t="str">
        <f t="shared" si="314"/>
        <v>4.4.93.52.56</v>
      </c>
      <c r="N1997" s="69" t="str">
        <f t="shared" si="315"/>
        <v>44935256</v>
      </c>
      <c r="O1997" s="69" t="b">
        <f t="shared" si="316"/>
        <v>1</v>
      </c>
      <c r="P1997" s="186" t="str">
        <f t="shared" si="312"/>
        <v>44935256</v>
      </c>
      <c r="R1997" s="407" t="str">
        <f t="shared" si="317"/>
        <v>A</v>
      </c>
      <c r="S1997" s="64" t="b">
        <f t="shared" si="318"/>
        <v>1</v>
      </c>
      <c r="U1997" s="69" t="str">
        <f t="shared" si="319"/>
        <v>4.4.93.52.56 - EQUIPAMENTOS, PEÇAS E ACESSÓRIOS DE PROTEÇÃO AO VOO</v>
      </c>
    </row>
    <row r="1998" spans="1:21" s="64" customFormat="1" x14ac:dyDescent="0.25">
      <c r="A1998" s="157"/>
      <c r="B1998" s="136" t="s">
        <v>307</v>
      </c>
      <c r="C1998" s="94" t="s">
        <v>307</v>
      </c>
      <c r="D1998" s="94" t="s">
        <v>302</v>
      </c>
      <c r="E1998" s="94" t="s">
        <v>272</v>
      </c>
      <c r="F1998" s="94" t="s">
        <v>308</v>
      </c>
      <c r="G1998" s="350" t="str">
        <f t="shared" si="313"/>
        <v>4.4.93.52.57</v>
      </c>
      <c r="H1998" s="95" t="s">
        <v>511</v>
      </c>
      <c r="I1998" s="207" t="str">
        <f t="shared" si="311"/>
        <v>A</v>
      </c>
      <c r="J1998" s="273">
        <f t="shared" si="320"/>
        <v>5</v>
      </c>
      <c r="K1998" s="474" t="s">
        <v>61</v>
      </c>
      <c r="M1998" s="69" t="str">
        <f t="shared" si="314"/>
        <v>4.4.93.52.57</v>
      </c>
      <c r="N1998" s="69" t="str">
        <f t="shared" si="315"/>
        <v>44935257</v>
      </c>
      <c r="O1998" s="69" t="b">
        <f t="shared" si="316"/>
        <v>1</v>
      </c>
      <c r="P1998" s="186" t="str">
        <f t="shared" si="312"/>
        <v>44935257</v>
      </c>
      <c r="R1998" s="407" t="str">
        <f t="shared" si="317"/>
        <v>A</v>
      </c>
      <c r="S1998" s="64" t="b">
        <f t="shared" si="318"/>
        <v>1</v>
      </c>
      <c r="U1998" s="69" t="str">
        <f t="shared" si="319"/>
        <v>4.4.93.52.57 - ACESSÓRIOS PARA AUTOMÓVEIS</v>
      </c>
    </row>
    <row r="1999" spans="1:21" s="64" customFormat="1" x14ac:dyDescent="0.25">
      <c r="A1999" s="157"/>
      <c r="B1999" s="136" t="s">
        <v>307</v>
      </c>
      <c r="C1999" s="94" t="s">
        <v>307</v>
      </c>
      <c r="D1999" s="94" t="s">
        <v>302</v>
      </c>
      <c r="E1999" s="94" t="s">
        <v>272</v>
      </c>
      <c r="F1999" s="94" t="s">
        <v>276</v>
      </c>
      <c r="G1999" s="350" t="str">
        <f t="shared" si="313"/>
        <v>4.4.93.52.58</v>
      </c>
      <c r="H1999" s="95" t="s">
        <v>512</v>
      </c>
      <c r="I1999" s="207" t="str">
        <f t="shared" si="311"/>
        <v>A</v>
      </c>
      <c r="J1999" s="273">
        <f t="shared" si="320"/>
        <v>5</v>
      </c>
      <c r="K1999" s="474" t="s">
        <v>61</v>
      </c>
      <c r="M1999" s="69" t="str">
        <f t="shared" si="314"/>
        <v>4.4.93.52.58</v>
      </c>
      <c r="N1999" s="69" t="str">
        <f t="shared" si="315"/>
        <v>44935258</v>
      </c>
      <c r="O1999" s="69" t="b">
        <f t="shared" si="316"/>
        <v>1</v>
      </c>
      <c r="P1999" s="186" t="str">
        <f t="shared" si="312"/>
        <v>44935258</v>
      </c>
      <c r="R1999" s="407" t="str">
        <f t="shared" si="317"/>
        <v>A</v>
      </c>
      <c r="S1999" s="64" t="b">
        <f t="shared" si="318"/>
        <v>1</v>
      </c>
      <c r="U1999" s="69" t="str">
        <f t="shared" si="319"/>
        <v>4.4.93.52.58 - EQUIPAMENTOS DE MERGULHO E SALVAMENTO</v>
      </c>
    </row>
    <row r="2000" spans="1:21" s="64" customFormat="1" x14ac:dyDescent="0.25">
      <c r="A2000" s="157"/>
      <c r="B2000" s="136" t="s">
        <v>307</v>
      </c>
      <c r="C2000" s="94" t="s">
        <v>307</v>
      </c>
      <c r="D2000" s="94" t="s">
        <v>302</v>
      </c>
      <c r="E2000" s="94" t="s">
        <v>272</v>
      </c>
      <c r="F2000" s="94" t="s">
        <v>269</v>
      </c>
      <c r="G2000" s="350" t="str">
        <f t="shared" si="313"/>
        <v>4.4.93.52.60</v>
      </c>
      <c r="H2000" s="95" t="s">
        <v>513</v>
      </c>
      <c r="I2000" s="207" t="str">
        <f t="shared" si="311"/>
        <v>A</v>
      </c>
      <c r="J2000" s="273">
        <f t="shared" si="320"/>
        <v>5</v>
      </c>
      <c r="K2000" s="474" t="s">
        <v>61</v>
      </c>
      <c r="M2000" s="69" t="str">
        <f t="shared" si="314"/>
        <v>4.4.93.52.60</v>
      </c>
      <c r="N2000" s="69" t="str">
        <f t="shared" si="315"/>
        <v>44935260</v>
      </c>
      <c r="O2000" s="69" t="b">
        <f t="shared" si="316"/>
        <v>1</v>
      </c>
      <c r="P2000" s="186" t="str">
        <f t="shared" si="312"/>
        <v>44935260</v>
      </c>
      <c r="R2000" s="407" t="str">
        <f t="shared" si="317"/>
        <v>A</v>
      </c>
      <c r="S2000" s="64" t="b">
        <f t="shared" si="318"/>
        <v>1</v>
      </c>
      <c r="U2000" s="69" t="str">
        <f t="shared" si="319"/>
        <v>4.4.93.52.60 - EQUIPAMENTOS, PEÇAS E ACESSÓRIOS MARÍTIMOS</v>
      </c>
    </row>
    <row r="2001" spans="1:21" s="64" customFormat="1" x14ac:dyDescent="0.25">
      <c r="A2001" s="157"/>
      <c r="B2001" s="136" t="s">
        <v>307</v>
      </c>
      <c r="C2001" s="94" t="s">
        <v>307</v>
      </c>
      <c r="D2001" s="94" t="s">
        <v>302</v>
      </c>
      <c r="E2001" s="94" t="s">
        <v>272</v>
      </c>
      <c r="F2001" s="94" t="s">
        <v>298</v>
      </c>
      <c r="G2001" s="350" t="str">
        <f t="shared" si="313"/>
        <v>4.4.93.52.83</v>
      </c>
      <c r="H2001" s="95" t="s">
        <v>514</v>
      </c>
      <c r="I2001" s="207" t="str">
        <f t="shared" si="311"/>
        <v>A</v>
      </c>
      <c r="J2001" s="273">
        <f t="shared" si="320"/>
        <v>5</v>
      </c>
      <c r="K2001" s="474" t="s">
        <v>61</v>
      </c>
      <c r="M2001" s="69" t="str">
        <f t="shared" si="314"/>
        <v>4.4.93.52.83</v>
      </c>
      <c r="N2001" s="69" t="str">
        <f t="shared" si="315"/>
        <v>44935283</v>
      </c>
      <c r="O2001" s="69" t="b">
        <f t="shared" si="316"/>
        <v>1</v>
      </c>
      <c r="P2001" s="186" t="str">
        <f t="shared" si="312"/>
        <v>44935283</v>
      </c>
      <c r="R2001" s="407" t="str">
        <f t="shared" si="317"/>
        <v>A</v>
      </c>
      <c r="S2001" s="64" t="b">
        <f t="shared" si="318"/>
        <v>1</v>
      </c>
      <c r="U2001" s="69" t="str">
        <f t="shared" si="319"/>
        <v>4.4.93.52.83 - EQUIPAMENTOS E SISTEMA DE PROTEÇÃO E VIGILÂNCIA AMBIENTAL</v>
      </c>
    </row>
    <row r="2002" spans="1:21" s="64" customFormat="1" x14ac:dyDescent="0.25">
      <c r="A2002" s="157"/>
      <c r="B2002" s="136" t="s">
        <v>307</v>
      </c>
      <c r="C2002" s="94" t="s">
        <v>307</v>
      </c>
      <c r="D2002" s="94" t="s">
        <v>302</v>
      </c>
      <c r="E2002" s="94" t="s">
        <v>272</v>
      </c>
      <c r="F2002" s="94" t="s">
        <v>301</v>
      </c>
      <c r="G2002" s="350" t="str">
        <f t="shared" si="313"/>
        <v>4.4.93.52.89</v>
      </c>
      <c r="H2002" s="95" t="s">
        <v>515</v>
      </c>
      <c r="I2002" s="207" t="str">
        <f t="shared" si="311"/>
        <v>A</v>
      </c>
      <c r="J2002" s="273">
        <f t="shared" si="320"/>
        <v>5</v>
      </c>
      <c r="K2002" s="474" t="s">
        <v>61</v>
      </c>
      <c r="M2002" s="69" t="str">
        <f t="shared" si="314"/>
        <v>4.4.93.52.89</v>
      </c>
      <c r="N2002" s="69" t="str">
        <f t="shared" si="315"/>
        <v>44935289</v>
      </c>
      <c r="O2002" s="69" t="b">
        <f t="shared" si="316"/>
        <v>1</v>
      </c>
      <c r="P2002" s="186" t="str">
        <f t="shared" si="312"/>
        <v>44935289</v>
      </c>
      <c r="R2002" s="407" t="str">
        <f t="shared" si="317"/>
        <v>A</v>
      </c>
      <c r="S2002" s="64" t="b">
        <f t="shared" si="318"/>
        <v>1</v>
      </c>
      <c r="U2002" s="69" t="str">
        <f t="shared" si="319"/>
        <v>4.4.93.52.89 - EQUIPAMENTOS, SOBRESSALENTES DE MÁQUINAS, MOTOR DE NAVIOS DE ESQUADRA</v>
      </c>
    </row>
    <row r="2003" spans="1:21" x14ac:dyDescent="0.25">
      <c r="B2003" s="136" t="s">
        <v>307</v>
      </c>
      <c r="C2003" s="94" t="s">
        <v>307</v>
      </c>
      <c r="D2003" s="94" t="s">
        <v>302</v>
      </c>
      <c r="E2003" s="94" t="s">
        <v>272</v>
      </c>
      <c r="F2003" s="94" t="s">
        <v>270</v>
      </c>
      <c r="G2003" s="350" t="str">
        <f t="shared" si="313"/>
        <v>4.4.93.52.99</v>
      </c>
      <c r="H2003" s="95" t="s">
        <v>188</v>
      </c>
      <c r="I2003" s="207" t="str">
        <f t="shared" si="311"/>
        <v>A</v>
      </c>
      <c r="J2003" s="273">
        <f t="shared" si="320"/>
        <v>5</v>
      </c>
      <c r="K2003" s="474" t="s">
        <v>61</v>
      </c>
      <c r="M2003" s="69" t="str">
        <f t="shared" si="314"/>
        <v>4.4.93.52.99</v>
      </c>
      <c r="N2003" s="69" t="str">
        <f t="shared" si="315"/>
        <v>44935299</v>
      </c>
      <c r="O2003" s="69" t="b">
        <f t="shared" si="316"/>
        <v>1</v>
      </c>
      <c r="P2003" s="186" t="str">
        <f t="shared" si="312"/>
        <v>44935299</v>
      </c>
      <c r="R2003" s="407" t="str">
        <f t="shared" si="317"/>
        <v>A</v>
      </c>
      <c r="S2003" s="2" t="b">
        <f t="shared" si="318"/>
        <v>1</v>
      </c>
      <c r="U2003" s="69" t="str">
        <f t="shared" si="319"/>
        <v>4.4.93.52.99 - OUTROS MATERIAIS PERMANENTES</v>
      </c>
    </row>
    <row r="2004" spans="1:21" ht="45" x14ac:dyDescent="0.25">
      <c r="B2004" s="149" t="s">
        <v>307</v>
      </c>
      <c r="C2004" s="150" t="s">
        <v>307</v>
      </c>
      <c r="D2004" s="150" t="s">
        <v>303</v>
      </c>
      <c r="E2004" s="150" t="s">
        <v>264</v>
      </c>
      <c r="F2004" s="150" t="s">
        <v>264</v>
      </c>
      <c r="G2004" s="340" t="str">
        <f t="shared" si="313"/>
        <v>4.4.94.00.00</v>
      </c>
      <c r="H2004" s="7" t="s">
        <v>743</v>
      </c>
      <c r="I2004" s="240" t="str">
        <f t="shared" ref="I2004:I2067" si="321">IF(J2004&lt;J2005,"S","A")</f>
        <v>S</v>
      </c>
      <c r="J2004" s="306">
        <f t="shared" si="320"/>
        <v>3</v>
      </c>
      <c r="K2004" s="137" t="s">
        <v>57</v>
      </c>
      <c r="M2004" s="69" t="str">
        <f t="shared" si="314"/>
        <v>4.4.94.00.00</v>
      </c>
      <c r="N2004" s="69" t="str">
        <f t="shared" si="315"/>
        <v>44940000</v>
      </c>
      <c r="O2004" s="69" t="b">
        <f t="shared" si="316"/>
        <v>1</v>
      </c>
      <c r="P2004" s="186" t="str">
        <f t="shared" si="312"/>
        <v>44940000</v>
      </c>
      <c r="R2004" s="407" t="str">
        <f t="shared" si="317"/>
        <v>S</v>
      </c>
      <c r="S2004" s="2" t="b">
        <f t="shared" si="318"/>
        <v>1</v>
      </c>
      <c r="U2004" s="69" t="str">
        <f t="shared" si="319"/>
        <v>4.4.94.00.00 - APLICAÇÃO DIRETA DECORRENTE DE OPERAÇÃO DE ÓRGÃOS, FUNDOS E ENTIDADES INTEGRANTES DOS ORÇAMENTOS FISCAL E DA SEGURIDADE SOCIAL COM CONSÓRCIO PÚBLICO DO QUAL O ENTE NÃO PARTICIPE</v>
      </c>
    </row>
    <row r="2005" spans="1:21" x14ac:dyDescent="0.25">
      <c r="B2005" s="380" t="s">
        <v>307</v>
      </c>
      <c r="C2005" s="318" t="s">
        <v>307</v>
      </c>
      <c r="D2005" s="318" t="s">
        <v>303</v>
      </c>
      <c r="E2005" s="318" t="s">
        <v>271</v>
      </c>
      <c r="F2005" s="318" t="s">
        <v>264</v>
      </c>
      <c r="G2005" s="341" t="str">
        <f t="shared" si="313"/>
        <v>4.4.94.51.00</v>
      </c>
      <c r="H2005" s="3" t="s">
        <v>185</v>
      </c>
      <c r="I2005" s="241" t="str">
        <f t="shared" si="321"/>
        <v>A</v>
      </c>
      <c r="J2005" s="307">
        <f t="shared" si="320"/>
        <v>4</v>
      </c>
      <c r="K2005" s="465" t="s">
        <v>53</v>
      </c>
      <c r="M2005" s="69" t="str">
        <f t="shared" si="314"/>
        <v>4.4.94.51.00</v>
      </c>
      <c r="N2005" s="69" t="str">
        <f t="shared" si="315"/>
        <v>44945100</v>
      </c>
      <c r="O2005" s="69" t="b">
        <f t="shared" si="316"/>
        <v>1</v>
      </c>
      <c r="P2005" s="186" t="str">
        <f t="shared" si="312"/>
        <v>44945100</v>
      </c>
      <c r="R2005" s="407" t="str">
        <f t="shared" si="317"/>
        <v>A</v>
      </c>
      <c r="S2005" s="2" t="b">
        <f t="shared" si="318"/>
        <v>1</v>
      </c>
      <c r="U2005" s="69" t="str">
        <f t="shared" si="319"/>
        <v>4.4.94.51.00 - OBRAS E INSTALAÇÕES</v>
      </c>
    </row>
    <row r="2006" spans="1:21" s="65" customFormat="1" x14ac:dyDescent="0.25">
      <c r="A2006" s="157"/>
      <c r="B2006" s="384" t="s">
        <v>307</v>
      </c>
      <c r="C2006" s="322" t="s">
        <v>307</v>
      </c>
      <c r="D2006" s="322" t="s">
        <v>303</v>
      </c>
      <c r="E2006" s="322" t="s">
        <v>272</v>
      </c>
      <c r="F2006" s="322" t="s">
        <v>264</v>
      </c>
      <c r="G2006" s="346" t="str">
        <f t="shared" si="313"/>
        <v>4.4.94.52.00</v>
      </c>
      <c r="H2006" s="68" t="s">
        <v>186</v>
      </c>
      <c r="I2006" s="245" t="str">
        <f t="shared" si="321"/>
        <v>S</v>
      </c>
      <c r="J2006" s="310">
        <f t="shared" si="320"/>
        <v>4</v>
      </c>
      <c r="K2006" s="469" t="s">
        <v>60</v>
      </c>
      <c r="M2006" s="69" t="str">
        <f t="shared" si="314"/>
        <v>4.4.94.52.00</v>
      </c>
      <c r="N2006" s="69" t="str">
        <f t="shared" si="315"/>
        <v>44945200</v>
      </c>
      <c r="O2006" s="69" t="b">
        <f t="shared" si="316"/>
        <v>1</v>
      </c>
      <c r="P2006" s="186" t="str">
        <f t="shared" si="312"/>
        <v>44945200</v>
      </c>
      <c r="R2006" s="407" t="str">
        <f t="shared" si="317"/>
        <v>S</v>
      </c>
      <c r="S2006" s="65" t="b">
        <f t="shared" si="318"/>
        <v>1</v>
      </c>
      <c r="U2006" s="69" t="str">
        <f t="shared" si="319"/>
        <v>4.4.94.52.00 - EQUIPAMENTOS E MATERIAL PERMANENTE</v>
      </c>
    </row>
    <row r="2007" spans="1:21" s="65" customFormat="1" x14ac:dyDescent="0.25">
      <c r="A2007" s="157"/>
      <c r="B2007" s="136" t="s">
        <v>307</v>
      </c>
      <c r="C2007" s="94" t="s">
        <v>307</v>
      </c>
      <c r="D2007" s="94" t="s">
        <v>303</v>
      </c>
      <c r="E2007" s="94" t="s">
        <v>272</v>
      </c>
      <c r="F2007" s="94" t="s">
        <v>216</v>
      </c>
      <c r="G2007" s="350" t="str">
        <f t="shared" si="313"/>
        <v>4.4.94.52.02</v>
      </c>
      <c r="H2007" s="95" t="s">
        <v>482</v>
      </c>
      <c r="I2007" s="207" t="str">
        <f t="shared" si="321"/>
        <v>A</v>
      </c>
      <c r="J2007" s="273">
        <f t="shared" si="320"/>
        <v>5</v>
      </c>
      <c r="K2007" s="474" t="s">
        <v>61</v>
      </c>
      <c r="M2007" s="69" t="str">
        <f t="shared" si="314"/>
        <v>4.4.94.52.02</v>
      </c>
      <c r="N2007" s="69" t="str">
        <f t="shared" si="315"/>
        <v>44945202</v>
      </c>
      <c r="O2007" s="69" t="b">
        <f t="shared" si="316"/>
        <v>1</v>
      </c>
      <c r="P2007" s="186" t="str">
        <f t="shared" si="312"/>
        <v>44945202</v>
      </c>
      <c r="R2007" s="407" t="str">
        <f t="shared" si="317"/>
        <v>A</v>
      </c>
      <c r="S2007" s="65" t="b">
        <f t="shared" si="318"/>
        <v>1</v>
      </c>
      <c r="U2007" s="69" t="str">
        <f t="shared" si="319"/>
        <v>4.4.94.52.02 - AERONAVES</v>
      </c>
    </row>
    <row r="2008" spans="1:21" s="65" customFormat="1" x14ac:dyDescent="0.25">
      <c r="A2008" s="157"/>
      <c r="B2008" s="136" t="s">
        <v>307</v>
      </c>
      <c r="C2008" s="94" t="s">
        <v>307</v>
      </c>
      <c r="D2008" s="94" t="s">
        <v>303</v>
      </c>
      <c r="E2008" s="94" t="s">
        <v>272</v>
      </c>
      <c r="F2008" s="94" t="s">
        <v>218</v>
      </c>
      <c r="G2008" s="350" t="str">
        <f t="shared" si="313"/>
        <v>4.4.94.52.04</v>
      </c>
      <c r="H2008" s="95" t="s">
        <v>483</v>
      </c>
      <c r="I2008" s="207" t="str">
        <f t="shared" si="321"/>
        <v>A</v>
      </c>
      <c r="J2008" s="273">
        <f t="shared" si="320"/>
        <v>5</v>
      </c>
      <c r="K2008" s="474" t="s">
        <v>61</v>
      </c>
      <c r="M2008" s="69" t="str">
        <f t="shared" si="314"/>
        <v>4.4.94.52.04</v>
      </c>
      <c r="N2008" s="69" t="str">
        <f t="shared" si="315"/>
        <v>44945204</v>
      </c>
      <c r="O2008" s="69" t="b">
        <f t="shared" si="316"/>
        <v>1</v>
      </c>
      <c r="P2008" s="186" t="str">
        <f t="shared" si="312"/>
        <v>44945204</v>
      </c>
      <c r="R2008" s="407" t="str">
        <f t="shared" si="317"/>
        <v>A</v>
      </c>
      <c r="S2008" s="65" t="b">
        <f t="shared" si="318"/>
        <v>1</v>
      </c>
      <c r="U2008" s="69" t="str">
        <f t="shared" si="319"/>
        <v>4.4.94.52.04 - APARELHOS DE MEDIÇÃO E ORIENTAÇÃO</v>
      </c>
    </row>
    <row r="2009" spans="1:21" s="65" customFormat="1" x14ac:dyDescent="0.25">
      <c r="A2009" s="157"/>
      <c r="B2009" s="136" t="s">
        <v>307</v>
      </c>
      <c r="C2009" s="94" t="s">
        <v>307</v>
      </c>
      <c r="D2009" s="94" t="s">
        <v>303</v>
      </c>
      <c r="E2009" s="94" t="s">
        <v>272</v>
      </c>
      <c r="F2009" s="94" t="s">
        <v>220</v>
      </c>
      <c r="G2009" s="350" t="str">
        <f t="shared" si="313"/>
        <v>4.4.94.52.06</v>
      </c>
      <c r="H2009" s="95" t="s">
        <v>484</v>
      </c>
      <c r="I2009" s="207" t="str">
        <f t="shared" si="321"/>
        <v>A</v>
      </c>
      <c r="J2009" s="273">
        <f t="shared" si="320"/>
        <v>5</v>
      </c>
      <c r="K2009" s="474" t="s">
        <v>61</v>
      </c>
      <c r="M2009" s="69" t="str">
        <f t="shared" si="314"/>
        <v>4.4.94.52.06</v>
      </c>
      <c r="N2009" s="69" t="str">
        <f t="shared" si="315"/>
        <v>44945206</v>
      </c>
      <c r="O2009" s="69" t="b">
        <f t="shared" si="316"/>
        <v>1</v>
      </c>
      <c r="P2009" s="186" t="str">
        <f t="shared" si="312"/>
        <v>44945206</v>
      </c>
      <c r="R2009" s="407" t="str">
        <f t="shared" si="317"/>
        <v>A</v>
      </c>
      <c r="S2009" s="65" t="b">
        <f t="shared" si="318"/>
        <v>1</v>
      </c>
      <c r="U2009" s="69" t="str">
        <f t="shared" si="319"/>
        <v>4.4.94.52.06 - APARELHOS E EQUIPAMENTOS DE COMUNICAÇÃO</v>
      </c>
    </row>
    <row r="2010" spans="1:21" s="65" customFormat="1" x14ac:dyDescent="0.25">
      <c r="A2010" s="157"/>
      <c r="B2010" s="136" t="s">
        <v>307</v>
      </c>
      <c r="C2010" s="94" t="s">
        <v>307</v>
      </c>
      <c r="D2010" s="94" t="s">
        <v>303</v>
      </c>
      <c r="E2010" s="94" t="s">
        <v>272</v>
      </c>
      <c r="F2010" s="94" t="s">
        <v>222</v>
      </c>
      <c r="G2010" s="350" t="str">
        <f t="shared" si="313"/>
        <v>4.4.94.52.08</v>
      </c>
      <c r="H2010" s="95" t="s">
        <v>745</v>
      </c>
      <c r="I2010" s="207" t="str">
        <f t="shared" si="321"/>
        <v>A</v>
      </c>
      <c r="J2010" s="273">
        <f t="shared" si="320"/>
        <v>5</v>
      </c>
      <c r="K2010" s="474" t="s">
        <v>61</v>
      </c>
      <c r="M2010" s="69" t="str">
        <f t="shared" si="314"/>
        <v>4.4.94.52.08</v>
      </c>
      <c r="N2010" s="69" t="str">
        <f t="shared" si="315"/>
        <v>44945208</v>
      </c>
      <c r="O2010" s="69" t="b">
        <f t="shared" si="316"/>
        <v>1</v>
      </c>
      <c r="P2010" s="186" t="str">
        <f t="shared" si="312"/>
        <v>44945208</v>
      </c>
      <c r="R2010" s="407" t="str">
        <f t="shared" si="317"/>
        <v>A</v>
      </c>
      <c r="S2010" s="65" t="b">
        <f t="shared" si="318"/>
        <v>1</v>
      </c>
      <c r="U2010" s="69" t="str">
        <f t="shared" si="319"/>
        <v>4.4.94.52.08 - APAR.EQUIP.UTENS.MED., ODONT, LABOR.HOSPIT.</v>
      </c>
    </row>
    <row r="2011" spans="1:21" s="65" customFormat="1" x14ac:dyDescent="0.25">
      <c r="A2011" s="157"/>
      <c r="B2011" s="136" t="s">
        <v>307</v>
      </c>
      <c r="C2011" s="94" t="s">
        <v>307</v>
      </c>
      <c r="D2011" s="94" t="s">
        <v>303</v>
      </c>
      <c r="E2011" s="94" t="s">
        <v>272</v>
      </c>
      <c r="F2011" s="94" t="s">
        <v>261</v>
      </c>
      <c r="G2011" s="350" t="str">
        <f t="shared" si="313"/>
        <v>4.4.94.52.10</v>
      </c>
      <c r="H2011" s="95" t="s">
        <v>485</v>
      </c>
      <c r="I2011" s="207" t="str">
        <f t="shared" si="321"/>
        <v>A</v>
      </c>
      <c r="J2011" s="273">
        <f t="shared" si="320"/>
        <v>5</v>
      </c>
      <c r="K2011" s="474" t="s">
        <v>61</v>
      </c>
      <c r="M2011" s="69" t="str">
        <f t="shared" si="314"/>
        <v>4.4.94.52.10</v>
      </c>
      <c r="N2011" s="69" t="str">
        <f t="shared" si="315"/>
        <v>44945210</v>
      </c>
      <c r="O2011" s="69" t="b">
        <f t="shared" si="316"/>
        <v>1</v>
      </c>
      <c r="P2011" s="186" t="str">
        <f t="shared" si="312"/>
        <v>44945210</v>
      </c>
      <c r="R2011" s="407" t="str">
        <f t="shared" si="317"/>
        <v>A</v>
      </c>
      <c r="S2011" s="65" t="b">
        <f t="shared" si="318"/>
        <v>1</v>
      </c>
      <c r="U2011" s="69" t="str">
        <f t="shared" si="319"/>
        <v>4.4.94.52.10 - APARELHOS E EQUIPAMENTOS PARA ESPORTES E DIVERSÕES</v>
      </c>
    </row>
    <row r="2012" spans="1:21" s="65" customFormat="1" x14ac:dyDescent="0.25">
      <c r="A2012" s="157"/>
      <c r="B2012" s="136" t="s">
        <v>307</v>
      </c>
      <c r="C2012" s="94" t="s">
        <v>307</v>
      </c>
      <c r="D2012" s="94" t="s">
        <v>303</v>
      </c>
      <c r="E2012" s="94" t="s">
        <v>272</v>
      </c>
      <c r="F2012" s="94" t="s">
        <v>223</v>
      </c>
      <c r="G2012" s="350" t="str">
        <f t="shared" si="313"/>
        <v>4.4.94.52.12</v>
      </c>
      <c r="H2012" s="95" t="s">
        <v>486</v>
      </c>
      <c r="I2012" s="207" t="str">
        <f t="shared" si="321"/>
        <v>A</v>
      </c>
      <c r="J2012" s="273">
        <f t="shared" si="320"/>
        <v>5</v>
      </c>
      <c r="K2012" s="474" t="s">
        <v>61</v>
      </c>
      <c r="M2012" s="69" t="str">
        <f t="shared" si="314"/>
        <v>4.4.94.52.12</v>
      </c>
      <c r="N2012" s="69" t="str">
        <f t="shared" si="315"/>
        <v>44945212</v>
      </c>
      <c r="O2012" s="69" t="b">
        <f t="shared" si="316"/>
        <v>1</v>
      </c>
      <c r="P2012" s="186" t="str">
        <f t="shared" si="312"/>
        <v>44945212</v>
      </c>
      <c r="R2012" s="407" t="str">
        <f t="shared" si="317"/>
        <v>A</v>
      </c>
      <c r="S2012" s="65" t="b">
        <f t="shared" si="318"/>
        <v>1</v>
      </c>
      <c r="U2012" s="69" t="str">
        <f t="shared" si="319"/>
        <v>4.4.94.52.12 - APARELHOS E UTENSÍLIOS DOMÉSTICOS</v>
      </c>
    </row>
    <row r="2013" spans="1:21" s="65" customFormat="1" x14ac:dyDescent="0.25">
      <c r="A2013" s="157"/>
      <c r="B2013" s="136" t="s">
        <v>307</v>
      </c>
      <c r="C2013" s="94" t="s">
        <v>307</v>
      </c>
      <c r="D2013" s="94" t="s">
        <v>303</v>
      </c>
      <c r="E2013" s="94" t="s">
        <v>272</v>
      </c>
      <c r="F2013" s="94" t="s">
        <v>254</v>
      </c>
      <c r="G2013" s="350" t="str">
        <f t="shared" si="313"/>
        <v>4.4.94.52.14</v>
      </c>
      <c r="H2013" s="95" t="s">
        <v>487</v>
      </c>
      <c r="I2013" s="207" t="str">
        <f t="shared" si="321"/>
        <v>A</v>
      </c>
      <c r="J2013" s="273">
        <f t="shared" si="320"/>
        <v>5</v>
      </c>
      <c r="K2013" s="474" t="s">
        <v>61</v>
      </c>
      <c r="M2013" s="69" t="str">
        <f t="shared" si="314"/>
        <v>4.4.94.52.14</v>
      </c>
      <c r="N2013" s="69" t="str">
        <f t="shared" si="315"/>
        <v>44945214</v>
      </c>
      <c r="O2013" s="69" t="b">
        <f t="shared" si="316"/>
        <v>1</v>
      </c>
      <c r="P2013" s="186" t="str">
        <f t="shared" si="312"/>
        <v>44945214</v>
      </c>
      <c r="R2013" s="407" t="str">
        <f t="shared" si="317"/>
        <v>A</v>
      </c>
      <c r="S2013" s="65" t="b">
        <f t="shared" si="318"/>
        <v>1</v>
      </c>
      <c r="U2013" s="69" t="str">
        <f t="shared" si="319"/>
        <v>4.4.94.52.14 - ARMAMENTOS</v>
      </c>
    </row>
    <row r="2014" spans="1:21" s="65" customFormat="1" x14ac:dyDescent="0.25">
      <c r="A2014" s="157"/>
      <c r="B2014" s="136" t="s">
        <v>307</v>
      </c>
      <c r="C2014" s="94" t="s">
        <v>307</v>
      </c>
      <c r="D2014" s="94" t="s">
        <v>303</v>
      </c>
      <c r="E2014" s="94" t="s">
        <v>272</v>
      </c>
      <c r="F2014" s="94" t="s">
        <v>226</v>
      </c>
      <c r="G2014" s="350" t="str">
        <f t="shared" si="313"/>
        <v>4.4.94.52.18</v>
      </c>
      <c r="H2014" s="95" t="s">
        <v>488</v>
      </c>
      <c r="I2014" s="207" t="str">
        <f t="shared" si="321"/>
        <v>A</v>
      </c>
      <c r="J2014" s="273">
        <f t="shared" si="320"/>
        <v>5</v>
      </c>
      <c r="K2014" s="474" t="s">
        <v>61</v>
      </c>
      <c r="M2014" s="69" t="str">
        <f t="shared" si="314"/>
        <v>4.4.94.52.18</v>
      </c>
      <c r="N2014" s="69" t="str">
        <f t="shared" si="315"/>
        <v>44945218</v>
      </c>
      <c r="O2014" s="69" t="b">
        <f t="shared" si="316"/>
        <v>1</v>
      </c>
      <c r="P2014" s="186" t="str">
        <f t="shared" si="312"/>
        <v>44945218</v>
      </c>
      <c r="R2014" s="407" t="str">
        <f t="shared" si="317"/>
        <v>A</v>
      </c>
      <c r="S2014" s="65" t="b">
        <f t="shared" si="318"/>
        <v>1</v>
      </c>
      <c r="U2014" s="69" t="str">
        <f t="shared" si="319"/>
        <v>4.4.94.52.18 - COLEÇÕES E MATERIAIS BIBLIOGRÁFICOS</v>
      </c>
    </row>
    <row r="2015" spans="1:21" s="65" customFormat="1" x14ac:dyDescent="0.25">
      <c r="A2015" s="157"/>
      <c r="B2015" s="136" t="s">
        <v>307</v>
      </c>
      <c r="C2015" s="94" t="s">
        <v>307</v>
      </c>
      <c r="D2015" s="94" t="s">
        <v>303</v>
      </c>
      <c r="E2015" s="94" t="s">
        <v>272</v>
      </c>
      <c r="F2015" s="94" t="s">
        <v>227</v>
      </c>
      <c r="G2015" s="350" t="str">
        <f t="shared" si="313"/>
        <v>4.4.94.52.19</v>
      </c>
      <c r="H2015" s="95" t="s">
        <v>489</v>
      </c>
      <c r="I2015" s="207" t="str">
        <f t="shared" si="321"/>
        <v>A</v>
      </c>
      <c r="J2015" s="273">
        <f t="shared" si="320"/>
        <v>5</v>
      </c>
      <c r="K2015" s="474" t="s">
        <v>61</v>
      </c>
      <c r="M2015" s="69" t="str">
        <f t="shared" si="314"/>
        <v>4.4.94.52.19</v>
      </c>
      <c r="N2015" s="69" t="str">
        <f t="shared" si="315"/>
        <v>44945219</v>
      </c>
      <c r="O2015" s="69" t="b">
        <f t="shared" si="316"/>
        <v>1</v>
      </c>
      <c r="P2015" s="186" t="str">
        <f t="shared" si="312"/>
        <v>44945219</v>
      </c>
      <c r="R2015" s="407" t="str">
        <f t="shared" si="317"/>
        <v>A</v>
      </c>
      <c r="S2015" s="65" t="b">
        <f t="shared" si="318"/>
        <v>1</v>
      </c>
      <c r="U2015" s="69" t="str">
        <f t="shared" si="319"/>
        <v>4.4.94.52.19 - DISCOTECAS E FILMOTECAS</v>
      </c>
    </row>
    <row r="2016" spans="1:21" s="65" customFormat="1" x14ac:dyDescent="0.25">
      <c r="A2016" s="157"/>
      <c r="B2016" s="136" t="s">
        <v>307</v>
      </c>
      <c r="C2016" s="94" t="s">
        <v>307</v>
      </c>
      <c r="D2016" s="94" t="s">
        <v>303</v>
      </c>
      <c r="E2016" s="94" t="s">
        <v>272</v>
      </c>
      <c r="F2016" s="94" t="s">
        <v>256</v>
      </c>
      <c r="G2016" s="350" t="str">
        <f t="shared" si="313"/>
        <v>4.4.94.52.20</v>
      </c>
      <c r="H2016" s="95" t="s">
        <v>490</v>
      </c>
      <c r="I2016" s="207" t="str">
        <f t="shared" si="321"/>
        <v>A</v>
      </c>
      <c r="J2016" s="273">
        <f t="shared" si="320"/>
        <v>5</v>
      </c>
      <c r="K2016" s="474" t="s">
        <v>61</v>
      </c>
      <c r="M2016" s="69" t="str">
        <f t="shared" si="314"/>
        <v>4.4.94.52.20</v>
      </c>
      <c r="N2016" s="69" t="str">
        <f t="shared" si="315"/>
        <v>44945220</v>
      </c>
      <c r="O2016" s="69" t="b">
        <f t="shared" si="316"/>
        <v>1</v>
      </c>
      <c r="P2016" s="186" t="str">
        <f t="shared" si="312"/>
        <v>44945220</v>
      </c>
      <c r="R2016" s="407" t="str">
        <f t="shared" si="317"/>
        <v>A</v>
      </c>
      <c r="S2016" s="65" t="b">
        <f t="shared" si="318"/>
        <v>1</v>
      </c>
      <c r="U2016" s="69" t="str">
        <f t="shared" si="319"/>
        <v>4.4.94.52.20 - EMBARCAÇÕES</v>
      </c>
    </row>
    <row r="2017" spans="1:21" s="65" customFormat="1" x14ac:dyDescent="0.25">
      <c r="A2017" s="157"/>
      <c r="B2017" s="136" t="s">
        <v>307</v>
      </c>
      <c r="C2017" s="94" t="s">
        <v>307</v>
      </c>
      <c r="D2017" s="94" t="s">
        <v>303</v>
      </c>
      <c r="E2017" s="94" t="s">
        <v>272</v>
      </c>
      <c r="F2017" s="94" t="s">
        <v>258</v>
      </c>
      <c r="G2017" s="350" t="str">
        <f t="shared" si="313"/>
        <v>4.4.94.52.22</v>
      </c>
      <c r="H2017" s="95" t="s">
        <v>491</v>
      </c>
      <c r="I2017" s="207" t="str">
        <f t="shared" si="321"/>
        <v>A</v>
      </c>
      <c r="J2017" s="273">
        <f t="shared" si="320"/>
        <v>5</v>
      </c>
      <c r="K2017" s="474" t="s">
        <v>61</v>
      </c>
      <c r="M2017" s="69" t="str">
        <f t="shared" si="314"/>
        <v>4.4.94.52.22</v>
      </c>
      <c r="N2017" s="69" t="str">
        <f t="shared" si="315"/>
        <v>44945222</v>
      </c>
      <c r="O2017" s="69" t="b">
        <f t="shared" si="316"/>
        <v>1</v>
      </c>
      <c r="P2017" s="186" t="str">
        <f t="shared" si="312"/>
        <v>44945222</v>
      </c>
      <c r="Q2017" s="65" t="s">
        <v>532</v>
      </c>
      <c r="R2017" s="407" t="str">
        <f t="shared" si="317"/>
        <v>A</v>
      </c>
      <c r="S2017" s="65" t="b">
        <f t="shared" si="318"/>
        <v>1</v>
      </c>
      <c r="U2017" s="69" t="str">
        <f t="shared" si="319"/>
        <v>4.4.94.52.22 - EQUIPAMENTOS DE MANOBRA E PATRULHAMENTO</v>
      </c>
    </row>
    <row r="2018" spans="1:21" s="65" customFormat="1" x14ac:dyDescent="0.25">
      <c r="A2018" s="157"/>
      <c r="B2018" s="136" t="s">
        <v>307</v>
      </c>
      <c r="C2018" s="94" t="s">
        <v>307</v>
      </c>
      <c r="D2018" s="94" t="s">
        <v>303</v>
      </c>
      <c r="E2018" s="94" t="s">
        <v>272</v>
      </c>
      <c r="F2018" s="94" t="s">
        <v>229</v>
      </c>
      <c r="G2018" s="350" t="str">
        <f t="shared" si="313"/>
        <v>4.4.94.52.24</v>
      </c>
      <c r="H2018" s="95" t="s">
        <v>492</v>
      </c>
      <c r="I2018" s="207" t="str">
        <f t="shared" si="321"/>
        <v>A</v>
      </c>
      <c r="J2018" s="273">
        <f t="shared" si="320"/>
        <v>5</v>
      </c>
      <c r="K2018" s="474" t="s">
        <v>61</v>
      </c>
      <c r="M2018" s="69" t="str">
        <f t="shared" si="314"/>
        <v>4.4.94.52.24</v>
      </c>
      <c r="N2018" s="69" t="str">
        <f t="shared" si="315"/>
        <v>44945224</v>
      </c>
      <c r="O2018" s="69" t="b">
        <f t="shared" si="316"/>
        <v>1</v>
      </c>
      <c r="P2018" s="186" t="str">
        <f t="shared" si="312"/>
        <v>44945224</v>
      </c>
      <c r="R2018" s="407" t="str">
        <f t="shared" si="317"/>
        <v>A</v>
      </c>
      <c r="S2018" s="65" t="b">
        <f t="shared" si="318"/>
        <v>1</v>
      </c>
      <c r="U2018" s="69" t="str">
        <f t="shared" si="319"/>
        <v>4.4.94.52.24 - EQUIPAMENTO DE PROTEÇÃO, SEGURANÇA E SOCORRO</v>
      </c>
    </row>
    <row r="2019" spans="1:21" s="65" customFormat="1" x14ac:dyDescent="0.25">
      <c r="A2019" s="157"/>
      <c r="B2019" s="136" t="s">
        <v>307</v>
      </c>
      <c r="C2019" s="94" t="s">
        <v>307</v>
      </c>
      <c r="D2019" s="94" t="s">
        <v>303</v>
      </c>
      <c r="E2019" s="94" t="s">
        <v>272</v>
      </c>
      <c r="F2019" s="94" t="s">
        <v>236</v>
      </c>
      <c r="G2019" s="350" t="str">
        <f t="shared" si="313"/>
        <v>4.4.94.52.26</v>
      </c>
      <c r="H2019" s="95" t="s">
        <v>493</v>
      </c>
      <c r="I2019" s="207" t="str">
        <f t="shared" si="321"/>
        <v>A</v>
      </c>
      <c r="J2019" s="273">
        <f t="shared" si="320"/>
        <v>5</v>
      </c>
      <c r="K2019" s="474" t="s">
        <v>61</v>
      </c>
      <c r="M2019" s="69" t="str">
        <f t="shared" si="314"/>
        <v>4.4.94.52.26</v>
      </c>
      <c r="N2019" s="69" t="str">
        <f t="shared" si="315"/>
        <v>44945226</v>
      </c>
      <c r="O2019" s="69" t="b">
        <f t="shared" si="316"/>
        <v>1</v>
      </c>
      <c r="P2019" s="186" t="str">
        <f t="shared" si="312"/>
        <v>44945226</v>
      </c>
      <c r="R2019" s="407" t="str">
        <f t="shared" si="317"/>
        <v>A</v>
      </c>
      <c r="S2019" s="65" t="b">
        <f t="shared" si="318"/>
        <v>1</v>
      </c>
      <c r="U2019" s="69" t="str">
        <f t="shared" si="319"/>
        <v>4.4.94.52.26 - INSTRUMENTOS MUSICAIS E ARTÍSTICOS</v>
      </c>
    </row>
    <row r="2020" spans="1:21" s="65" customFormat="1" x14ac:dyDescent="0.25">
      <c r="A2020" s="157"/>
      <c r="B2020" s="136" t="s">
        <v>307</v>
      </c>
      <c r="C2020" s="94" t="s">
        <v>307</v>
      </c>
      <c r="D2020" s="94" t="s">
        <v>303</v>
      </c>
      <c r="E2020" s="94" t="s">
        <v>272</v>
      </c>
      <c r="F2020" s="94" t="s">
        <v>260</v>
      </c>
      <c r="G2020" s="350" t="str">
        <f t="shared" si="313"/>
        <v>4.4.94.52.28</v>
      </c>
      <c r="H2020" s="95" t="s">
        <v>494</v>
      </c>
      <c r="I2020" s="207" t="str">
        <f t="shared" si="321"/>
        <v>A</v>
      </c>
      <c r="J2020" s="273">
        <f t="shared" si="320"/>
        <v>5</v>
      </c>
      <c r="K2020" s="474" t="s">
        <v>61</v>
      </c>
      <c r="M2020" s="69" t="str">
        <f t="shared" si="314"/>
        <v>4.4.94.52.28</v>
      </c>
      <c r="N2020" s="69" t="str">
        <f t="shared" si="315"/>
        <v>44945228</v>
      </c>
      <c r="O2020" s="69" t="b">
        <f t="shared" si="316"/>
        <v>1</v>
      </c>
      <c r="P2020" s="186" t="str">
        <f t="shared" si="312"/>
        <v>44945228</v>
      </c>
      <c r="R2020" s="407" t="str">
        <f t="shared" si="317"/>
        <v>A</v>
      </c>
      <c r="S2020" s="65" t="b">
        <f t="shared" si="318"/>
        <v>1</v>
      </c>
      <c r="U2020" s="69" t="str">
        <f t="shared" si="319"/>
        <v>4.4.94.52.28 - MÁQUINAS E EQUIPAMENTOS DE NATUREZA INDUSTRIAL</v>
      </c>
    </row>
    <row r="2021" spans="1:21" s="65" customFormat="1" x14ac:dyDescent="0.25">
      <c r="A2021" s="157"/>
      <c r="B2021" s="136" t="s">
        <v>307</v>
      </c>
      <c r="C2021" s="94" t="s">
        <v>307</v>
      </c>
      <c r="D2021" s="94" t="s">
        <v>303</v>
      </c>
      <c r="E2021" s="94" t="s">
        <v>272</v>
      </c>
      <c r="F2021" s="94" t="s">
        <v>215</v>
      </c>
      <c r="G2021" s="350" t="str">
        <f t="shared" si="313"/>
        <v>4.4.94.52.30</v>
      </c>
      <c r="H2021" s="95" t="s">
        <v>495</v>
      </c>
      <c r="I2021" s="207" t="str">
        <f t="shared" si="321"/>
        <v>A</v>
      </c>
      <c r="J2021" s="273">
        <f t="shared" si="320"/>
        <v>5</v>
      </c>
      <c r="K2021" s="474" t="s">
        <v>61</v>
      </c>
      <c r="M2021" s="69" t="str">
        <f t="shared" si="314"/>
        <v>4.4.94.52.30</v>
      </c>
      <c r="N2021" s="69" t="str">
        <f t="shared" si="315"/>
        <v>44945230</v>
      </c>
      <c r="O2021" s="69" t="b">
        <f t="shared" si="316"/>
        <v>1</v>
      </c>
      <c r="P2021" s="186" t="str">
        <f t="shared" si="312"/>
        <v>44945230</v>
      </c>
      <c r="R2021" s="407" t="str">
        <f t="shared" si="317"/>
        <v>A</v>
      </c>
      <c r="S2021" s="65" t="b">
        <f t="shared" si="318"/>
        <v>1</v>
      </c>
      <c r="U2021" s="69" t="str">
        <f t="shared" si="319"/>
        <v>4.4.94.52.30 - MÁQUINAS E EQUIPAMENTOS ENERGÉTICOS</v>
      </c>
    </row>
    <row r="2022" spans="1:21" s="65" customFormat="1" x14ac:dyDescent="0.25">
      <c r="A2022" s="157"/>
      <c r="B2022" s="136" t="s">
        <v>307</v>
      </c>
      <c r="C2022" s="94" t="s">
        <v>307</v>
      </c>
      <c r="D2022" s="94" t="s">
        <v>303</v>
      </c>
      <c r="E2022" s="94" t="s">
        <v>272</v>
      </c>
      <c r="F2022" s="94" t="s">
        <v>233</v>
      </c>
      <c r="G2022" s="350" t="str">
        <f t="shared" si="313"/>
        <v>4.4.94.52.32</v>
      </c>
      <c r="H2022" s="95" t="s">
        <v>496</v>
      </c>
      <c r="I2022" s="207" t="str">
        <f t="shared" si="321"/>
        <v>A</v>
      </c>
      <c r="J2022" s="273">
        <f t="shared" si="320"/>
        <v>5</v>
      </c>
      <c r="K2022" s="474" t="s">
        <v>61</v>
      </c>
      <c r="M2022" s="69" t="str">
        <f t="shared" si="314"/>
        <v>4.4.94.52.32</v>
      </c>
      <c r="N2022" s="69" t="str">
        <f t="shared" si="315"/>
        <v>44945232</v>
      </c>
      <c r="O2022" s="69" t="b">
        <f t="shared" si="316"/>
        <v>1</v>
      </c>
      <c r="P2022" s="186" t="str">
        <f t="shared" si="312"/>
        <v>44945232</v>
      </c>
      <c r="R2022" s="407" t="str">
        <f t="shared" si="317"/>
        <v>A</v>
      </c>
      <c r="S2022" s="65" t="b">
        <f t="shared" si="318"/>
        <v>1</v>
      </c>
      <c r="U2022" s="69" t="str">
        <f t="shared" si="319"/>
        <v>4.4.94.52.32 - MÁQUINAS E EQUIPAMENTOS GRÁFICOS</v>
      </c>
    </row>
    <row r="2023" spans="1:21" s="65" customFormat="1" x14ac:dyDescent="0.25">
      <c r="A2023" s="157"/>
      <c r="B2023" s="136" t="s">
        <v>307</v>
      </c>
      <c r="C2023" s="94" t="s">
        <v>307</v>
      </c>
      <c r="D2023" s="94" t="s">
        <v>303</v>
      </c>
      <c r="E2023" s="94" t="s">
        <v>272</v>
      </c>
      <c r="F2023" s="94" t="s">
        <v>239</v>
      </c>
      <c r="G2023" s="350" t="str">
        <f t="shared" si="313"/>
        <v>4.4.94.52.33</v>
      </c>
      <c r="H2023" s="95" t="s">
        <v>497</v>
      </c>
      <c r="I2023" s="207" t="str">
        <f t="shared" si="321"/>
        <v>A</v>
      </c>
      <c r="J2023" s="273">
        <f t="shared" si="320"/>
        <v>5</v>
      </c>
      <c r="K2023" s="474" t="s">
        <v>61</v>
      </c>
      <c r="M2023" s="69" t="str">
        <f t="shared" si="314"/>
        <v>4.4.94.52.33</v>
      </c>
      <c r="N2023" s="69" t="str">
        <f t="shared" si="315"/>
        <v>44945233</v>
      </c>
      <c r="O2023" s="69" t="b">
        <f t="shared" si="316"/>
        <v>1</v>
      </c>
      <c r="P2023" s="186" t="str">
        <f t="shared" si="312"/>
        <v>44945233</v>
      </c>
      <c r="R2023" s="407" t="str">
        <f t="shared" si="317"/>
        <v>A</v>
      </c>
      <c r="S2023" s="65" t="b">
        <f t="shared" si="318"/>
        <v>1</v>
      </c>
      <c r="U2023" s="69" t="str">
        <f t="shared" si="319"/>
        <v>4.4.94.52.33 - EQUIPAMENTOS PARA ÁUDIO, VÍDEO E FOTO</v>
      </c>
    </row>
    <row r="2024" spans="1:21" s="65" customFormat="1" x14ac:dyDescent="0.25">
      <c r="A2024" s="157"/>
      <c r="B2024" s="136" t="s">
        <v>307</v>
      </c>
      <c r="C2024" s="94" t="s">
        <v>307</v>
      </c>
      <c r="D2024" s="94" t="s">
        <v>303</v>
      </c>
      <c r="E2024" s="94" t="s">
        <v>272</v>
      </c>
      <c r="F2024" s="94" t="s">
        <v>234</v>
      </c>
      <c r="G2024" s="350" t="str">
        <f t="shared" si="313"/>
        <v>4.4.94.52.34</v>
      </c>
      <c r="H2024" s="95" t="s">
        <v>498</v>
      </c>
      <c r="I2024" s="207" t="str">
        <f t="shared" si="321"/>
        <v>A</v>
      </c>
      <c r="J2024" s="273">
        <f t="shared" si="320"/>
        <v>5</v>
      </c>
      <c r="K2024" s="474" t="s">
        <v>61</v>
      </c>
      <c r="M2024" s="69" t="str">
        <f t="shared" si="314"/>
        <v>4.4.94.52.34</v>
      </c>
      <c r="N2024" s="69" t="str">
        <f t="shared" si="315"/>
        <v>44945234</v>
      </c>
      <c r="O2024" s="69" t="b">
        <f t="shared" si="316"/>
        <v>1</v>
      </c>
      <c r="P2024" s="186" t="str">
        <f t="shared" si="312"/>
        <v>44945234</v>
      </c>
      <c r="R2024" s="407" t="str">
        <f t="shared" si="317"/>
        <v>A</v>
      </c>
      <c r="S2024" s="65" t="b">
        <f t="shared" si="318"/>
        <v>1</v>
      </c>
      <c r="U2024" s="69" t="str">
        <f t="shared" si="319"/>
        <v>4.4.94.52.34 - MÁQUINAS, UTENSÍLIOS E EQUIPAMENTOS DIVERSOS</v>
      </c>
    </row>
    <row r="2025" spans="1:21" s="65" customFormat="1" x14ac:dyDescent="0.25">
      <c r="A2025" s="157"/>
      <c r="B2025" s="136" t="s">
        <v>307</v>
      </c>
      <c r="C2025" s="94" t="s">
        <v>307</v>
      </c>
      <c r="D2025" s="94" t="s">
        <v>303</v>
      </c>
      <c r="E2025" s="94" t="s">
        <v>272</v>
      </c>
      <c r="F2025" s="94" t="s">
        <v>268</v>
      </c>
      <c r="G2025" s="350" t="str">
        <f t="shared" si="313"/>
        <v>4.4.94.52.35</v>
      </c>
      <c r="H2025" s="95" t="s">
        <v>499</v>
      </c>
      <c r="I2025" s="207" t="str">
        <f t="shared" si="321"/>
        <v>A</v>
      </c>
      <c r="J2025" s="273">
        <f t="shared" si="320"/>
        <v>5</v>
      </c>
      <c r="K2025" s="474" t="s">
        <v>61</v>
      </c>
      <c r="M2025" s="69" t="str">
        <f t="shared" si="314"/>
        <v>4.4.94.52.35</v>
      </c>
      <c r="N2025" s="69" t="str">
        <f t="shared" si="315"/>
        <v>44945235</v>
      </c>
      <c r="O2025" s="69" t="b">
        <f t="shared" si="316"/>
        <v>1</v>
      </c>
      <c r="P2025" s="186" t="str">
        <f t="shared" si="312"/>
        <v>44945235</v>
      </c>
      <c r="R2025" s="407" t="str">
        <f t="shared" si="317"/>
        <v>A</v>
      </c>
      <c r="S2025" s="65" t="b">
        <f t="shared" si="318"/>
        <v>1</v>
      </c>
      <c r="U2025" s="69" t="str">
        <f t="shared" si="319"/>
        <v>4.4.94.52.35 - EQUIPAMENTOS DE PROCESSAMENTO DE DADOS</v>
      </c>
    </row>
    <row r="2026" spans="1:21" s="65" customFormat="1" x14ac:dyDescent="0.25">
      <c r="A2026" s="157"/>
      <c r="B2026" s="136" t="s">
        <v>307</v>
      </c>
      <c r="C2026" s="94" t="s">
        <v>307</v>
      </c>
      <c r="D2026" s="94" t="s">
        <v>303</v>
      </c>
      <c r="E2026" s="94" t="s">
        <v>272</v>
      </c>
      <c r="F2026" s="94" t="s">
        <v>250</v>
      </c>
      <c r="G2026" s="350" t="str">
        <f t="shared" si="313"/>
        <v>4.4.94.52.36</v>
      </c>
      <c r="H2026" s="95" t="s">
        <v>500</v>
      </c>
      <c r="I2026" s="207" t="str">
        <f t="shared" si="321"/>
        <v>A</v>
      </c>
      <c r="J2026" s="273">
        <f t="shared" si="320"/>
        <v>5</v>
      </c>
      <c r="K2026" s="474" t="s">
        <v>61</v>
      </c>
      <c r="M2026" s="69" t="str">
        <f t="shared" si="314"/>
        <v>4.4.94.52.36</v>
      </c>
      <c r="N2026" s="69" t="str">
        <f t="shared" si="315"/>
        <v>44945236</v>
      </c>
      <c r="O2026" s="69" t="b">
        <f t="shared" si="316"/>
        <v>1</v>
      </c>
      <c r="P2026" s="186" t="str">
        <f t="shared" si="312"/>
        <v>44945236</v>
      </c>
      <c r="R2026" s="407" t="str">
        <f t="shared" si="317"/>
        <v>A</v>
      </c>
      <c r="S2026" s="65" t="b">
        <f t="shared" si="318"/>
        <v>1</v>
      </c>
      <c r="U2026" s="69" t="str">
        <f t="shared" si="319"/>
        <v>4.4.94.52.36 - MÁQUINAS, INSTALAÇÕES E UTENSÍLIOS DE ESCRITÓRIO</v>
      </c>
    </row>
    <row r="2027" spans="1:21" s="65" customFormat="1" x14ac:dyDescent="0.25">
      <c r="A2027" s="157"/>
      <c r="B2027" s="136" t="s">
        <v>307</v>
      </c>
      <c r="C2027" s="94" t="s">
        <v>307</v>
      </c>
      <c r="D2027" s="94" t="s">
        <v>303</v>
      </c>
      <c r="E2027" s="94" t="s">
        <v>272</v>
      </c>
      <c r="F2027" s="94" t="s">
        <v>232</v>
      </c>
      <c r="G2027" s="350" t="str">
        <f t="shared" si="313"/>
        <v>4.4.94.52.38</v>
      </c>
      <c r="H2027" s="95" t="s">
        <v>501</v>
      </c>
      <c r="I2027" s="207" t="str">
        <f t="shared" si="321"/>
        <v>A</v>
      </c>
      <c r="J2027" s="273">
        <f t="shared" si="320"/>
        <v>5</v>
      </c>
      <c r="K2027" s="474" t="s">
        <v>61</v>
      </c>
      <c r="M2027" s="69" t="str">
        <f t="shared" si="314"/>
        <v>4.4.94.52.38</v>
      </c>
      <c r="N2027" s="69" t="str">
        <f t="shared" si="315"/>
        <v>44945238</v>
      </c>
      <c r="O2027" s="69" t="b">
        <f t="shared" si="316"/>
        <v>1</v>
      </c>
      <c r="P2027" s="186" t="str">
        <f t="shared" si="312"/>
        <v>44945238</v>
      </c>
      <c r="R2027" s="407" t="str">
        <f t="shared" si="317"/>
        <v>A</v>
      </c>
      <c r="S2027" s="65" t="b">
        <f t="shared" si="318"/>
        <v>1</v>
      </c>
      <c r="U2027" s="69" t="str">
        <f t="shared" si="319"/>
        <v>4.4.94.52.38 - MÁQUINAS, FERRAMENTAS E UTENSÍLIOS DE OFICINA</v>
      </c>
    </row>
    <row r="2028" spans="1:21" s="65" customFormat="1" x14ac:dyDescent="0.25">
      <c r="A2028" s="157"/>
      <c r="B2028" s="136" t="s">
        <v>307</v>
      </c>
      <c r="C2028" s="94" t="s">
        <v>307</v>
      </c>
      <c r="D2028" s="94" t="s">
        <v>303</v>
      </c>
      <c r="E2028" s="94" t="s">
        <v>272</v>
      </c>
      <c r="F2028" s="94" t="s">
        <v>262</v>
      </c>
      <c r="G2028" s="350" t="str">
        <f t="shared" si="313"/>
        <v>4.4.94.52.39</v>
      </c>
      <c r="H2028" s="95" t="s">
        <v>502</v>
      </c>
      <c r="I2028" s="207" t="str">
        <f t="shared" si="321"/>
        <v>A</v>
      </c>
      <c r="J2028" s="273">
        <f t="shared" si="320"/>
        <v>5</v>
      </c>
      <c r="K2028" s="474" t="s">
        <v>61</v>
      </c>
      <c r="M2028" s="69" t="str">
        <f t="shared" si="314"/>
        <v>4.4.94.52.39</v>
      </c>
      <c r="N2028" s="69" t="str">
        <f t="shared" si="315"/>
        <v>44945239</v>
      </c>
      <c r="O2028" s="69" t="b">
        <f t="shared" si="316"/>
        <v>1</v>
      </c>
      <c r="P2028" s="186" t="str">
        <f t="shared" si="312"/>
        <v>44945239</v>
      </c>
      <c r="R2028" s="407" t="str">
        <f t="shared" si="317"/>
        <v>A</v>
      </c>
      <c r="S2028" s="65" t="b">
        <f t="shared" si="318"/>
        <v>1</v>
      </c>
      <c r="U2028" s="69" t="str">
        <f t="shared" si="319"/>
        <v>4.4.94.52.39 - EQUIPAMENTOS E UTENSÍLIOS HIDRÁULICOS E ELÉTRICOS</v>
      </c>
    </row>
    <row r="2029" spans="1:21" s="65" customFormat="1" x14ac:dyDescent="0.25">
      <c r="A2029" s="157"/>
      <c r="B2029" s="136" t="s">
        <v>307</v>
      </c>
      <c r="C2029" s="94" t="s">
        <v>307</v>
      </c>
      <c r="D2029" s="94" t="s">
        <v>303</v>
      </c>
      <c r="E2029" s="94" t="s">
        <v>272</v>
      </c>
      <c r="F2029" s="94" t="s">
        <v>231</v>
      </c>
      <c r="G2029" s="350" t="str">
        <f t="shared" si="313"/>
        <v>4.4.94.52.40</v>
      </c>
      <c r="H2029" s="95" t="s">
        <v>503</v>
      </c>
      <c r="I2029" s="207" t="str">
        <f t="shared" si="321"/>
        <v>A</v>
      </c>
      <c r="J2029" s="273">
        <f t="shared" si="320"/>
        <v>5</v>
      </c>
      <c r="K2029" s="474" t="s">
        <v>61</v>
      </c>
      <c r="M2029" s="69" t="str">
        <f t="shared" si="314"/>
        <v>4.4.94.52.40</v>
      </c>
      <c r="N2029" s="69" t="str">
        <f t="shared" si="315"/>
        <v>44945240</v>
      </c>
      <c r="O2029" s="69" t="b">
        <f t="shared" si="316"/>
        <v>1</v>
      </c>
      <c r="P2029" s="186" t="str">
        <f t="shared" si="312"/>
        <v>44945240</v>
      </c>
      <c r="R2029" s="407" t="str">
        <f t="shared" si="317"/>
        <v>A</v>
      </c>
      <c r="S2029" s="65" t="b">
        <f t="shared" si="318"/>
        <v>1</v>
      </c>
      <c r="U2029" s="69" t="str">
        <f t="shared" si="319"/>
        <v>4.4.94.52.40 - MÁQUINAS E EQUIPAMENTOS AGRÍCOLAS E RODOVIÁRIOS</v>
      </c>
    </row>
    <row r="2030" spans="1:21" s="65" customFormat="1" x14ac:dyDescent="0.25">
      <c r="A2030" s="157"/>
      <c r="B2030" s="136" t="s">
        <v>307</v>
      </c>
      <c r="C2030" s="94" t="s">
        <v>307</v>
      </c>
      <c r="D2030" s="94" t="s">
        <v>303</v>
      </c>
      <c r="E2030" s="94" t="s">
        <v>272</v>
      </c>
      <c r="F2030" s="94" t="s">
        <v>242</v>
      </c>
      <c r="G2030" s="350" t="str">
        <f t="shared" si="313"/>
        <v>4.4.94.52.42</v>
      </c>
      <c r="H2030" s="95" t="s">
        <v>340</v>
      </c>
      <c r="I2030" s="207" t="str">
        <f t="shared" si="321"/>
        <v>A</v>
      </c>
      <c r="J2030" s="273">
        <f t="shared" si="320"/>
        <v>5</v>
      </c>
      <c r="K2030" s="474" t="s">
        <v>61</v>
      </c>
      <c r="M2030" s="69" t="str">
        <f t="shared" si="314"/>
        <v>4.4.94.52.42</v>
      </c>
      <c r="N2030" s="69" t="str">
        <f t="shared" si="315"/>
        <v>44945242</v>
      </c>
      <c r="O2030" s="69" t="b">
        <f t="shared" si="316"/>
        <v>1</v>
      </c>
      <c r="P2030" s="186" t="str">
        <f t="shared" si="312"/>
        <v>44945242</v>
      </c>
      <c r="R2030" s="407" t="str">
        <f t="shared" si="317"/>
        <v>A</v>
      </c>
      <c r="S2030" s="65" t="b">
        <f t="shared" si="318"/>
        <v>1</v>
      </c>
      <c r="U2030" s="69" t="str">
        <f t="shared" si="319"/>
        <v>4.4.94.52.42 - MOBILIÁRIO EM GERAL</v>
      </c>
    </row>
    <row r="2031" spans="1:21" s="65" customFormat="1" x14ac:dyDescent="0.25">
      <c r="A2031" s="157"/>
      <c r="B2031" s="136" t="s">
        <v>307</v>
      </c>
      <c r="C2031" s="94" t="s">
        <v>307</v>
      </c>
      <c r="D2031" s="94" t="s">
        <v>303</v>
      </c>
      <c r="E2031" s="94" t="s">
        <v>272</v>
      </c>
      <c r="F2031" s="94" t="s">
        <v>244</v>
      </c>
      <c r="G2031" s="350" t="str">
        <f t="shared" si="313"/>
        <v>4.4.94.52.44</v>
      </c>
      <c r="H2031" s="95" t="s">
        <v>504</v>
      </c>
      <c r="I2031" s="207" t="str">
        <f t="shared" si="321"/>
        <v>A</v>
      </c>
      <c r="J2031" s="273">
        <f t="shared" si="320"/>
        <v>5</v>
      </c>
      <c r="K2031" s="474" t="s">
        <v>61</v>
      </c>
      <c r="M2031" s="69" t="str">
        <f t="shared" si="314"/>
        <v>4.4.94.52.44</v>
      </c>
      <c r="N2031" s="69" t="str">
        <f t="shared" si="315"/>
        <v>44945244</v>
      </c>
      <c r="O2031" s="69" t="b">
        <f t="shared" si="316"/>
        <v>1</v>
      </c>
      <c r="P2031" s="186" t="str">
        <f t="shared" si="312"/>
        <v>44945244</v>
      </c>
      <c r="R2031" s="407" t="str">
        <f t="shared" si="317"/>
        <v>A</v>
      </c>
      <c r="S2031" s="65" t="b">
        <f t="shared" si="318"/>
        <v>1</v>
      </c>
      <c r="U2031" s="69" t="str">
        <f t="shared" si="319"/>
        <v>4.4.94.52.44 - OBRAS DE ARTE E PEÇAS PARA MUSEU</v>
      </c>
    </row>
    <row r="2032" spans="1:21" s="65" customFormat="1" x14ac:dyDescent="0.25">
      <c r="A2032" s="157"/>
      <c r="B2032" s="136" t="s">
        <v>307</v>
      </c>
      <c r="C2032" s="94" t="s">
        <v>307</v>
      </c>
      <c r="D2032" s="94" t="s">
        <v>303</v>
      </c>
      <c r="E2032" s="94" t="s">
        <v>272</v>
      </c>
      <c r="F2032" s="94" t="s">
        <v>246</v>
      </c>
      <c r="G2032" s="350" t="str">
        <f t="shared" si="313"/>
        <v>4.4.94.52.46</v>
      </c>
      <c r="H2032" s="95" t="s">
        <v>505</v>
      </c>
      <c r="I2032" s="207" t="str">
        <f t="shared" si="321"/>
        <v>A</v>
      </c>
      <c r="J2032" s="273">
        <f t="shared" si="320"/>
        <v>5</v>
      </c>
      <c r="K2032" s="474" t="s">
        <v>61</v>
      </c>
      <c r="M2032" s="69" t="str">
        <f t="shared" si="314"/>
        <v>4.4.94.52.46</v>
      </c>
      <c r="N2032" s="69" t="str">
        <f t="shared" si="315"/>
        <v>44945246</v>
      </c>
      <c r="O2032" s="69" t="b">
        <f t="shared" si="316"/>
        <v>1</v>
      </c>
      <c r="P2032" s="186" t="str">
        <f t="shared" ref="P2032:P2095" si="322">TRIM(SUBSTITUTE(TEXT(G2032,"00000000"),".",""))</f>
        <v>44945246</v>
      </c>
      <c r="R2032" s="407" t="str">
        <f t="shared" si="317"/>
        <v>A</v>
      </c>
      <c r="S2032" s="65" t="b">
        <f t="shared" si="318"/>
        <v>1</v>
      </c>
      <c r="U2032" s="69" t="str">
        <f t="shared" si="319"/>
        <v>4.4.94.52.46 - SEMOVENTES E EQUIPAMENTOS DE MONTARIA</v>
      </c>
    </row>
    <row r="2033" spans="1:21" s="65" customFormat="1" x14ac:dyDescent="0.25">
      <c r="A2033" s="157"/>
      <c r="B2033" s="136" t="s">
        <v>307</v>
      </c>
      <c r="C2033" s="94" t="s">
        <v>307</v>
      </c>
      <c r="D2033" s="94" t="s">
        <v>303</v>
      </c>
      <c r="E2033" s="94" t="s">
        <v>272</v>
      </c>
      <c r="F2033" s="94" t="s">
        <v>248</v>
      </c>
      <c r="G2033" s="350" t="str">
        <f t="shared" si="313"/>
        <v>4.4.94.52.48</v>
      </c>
      <c r="H2033" s="95" t="s">
        <v>341</v>
      </c>
      <c r="I2033" s="207" t="str">
        <f t="shared" si="321"/>
        <v>A</v>
      </c>
      <c r="J2033" s="273">
        <f t="shared" si="320"/>
        <v>5</v>
      </c>
      <c r="K2033" s="474" t="s">
        <v>61</v>
      </c>
      <c r="M2033" s="69" t="str">
        <f t="shared" si="314"/>
        <v>4.4.94.52.48</v>
      </c>
      <c r="N2033" s="69" t="str">
        <f t="shared" si="315"/>
        <v>44945248</v>
      </c>
      <c r="O2033" s="69" t="b">
        <f t="shared" si="316"/>
        <v>1</v>
      </c>
      <c r="P2033" s="186" t="str">
        <f t="shared" si="322"/>
        <v>44945248</v>
      </c>
      <c r="R2033" s="407" t="str">
        <f t="shared" si="317"/>
        <v>A</v>
      </c>
      <c r="S2033" s="65" t="b">
        <f t="shared" si="318"/>
        <v>1</v>
      </c>
      <c r="U2033" s="69" t="str">
        <f t="shared" si="319"/>
        <v>4.4.94.52.48 - VEÍCULOS DIVERSOS</v>
      </c>
    </row>
    <row r="2034" spans="1:21" s="65" customFormat="1" x14ac:dyDescent="0.25">
      <c r="A2034" s="157"/>
      <c r="B2034" s="136" t="s">
        <v>307</v>
      </c>
      <c r="C2034" s="94" t="s">
        <v>307</v>
      </c>
      <c r="D2034" s="94" t="s">
        <v>303</v>
      </c>
      <c r="E2034" s="94" t="s">
        <v>272</v>
      </c>
      <c r="F2034" s="94" t="s">
        <v>235</v>
      </c>
      <c r="G2034" s="350" t="str">
        <f t="shared" si="313"/>
        <v>4.4.94.52.50</v>
      </c>
      <c r="H2034" s="95" t="s">
        <v>506</v>
      </c>
      <c r="I2034" s="207" t="str">
        <f t="shared" si="321"/>
        <v>A</v>
      </c>
      <c r="J2034" s="273">
        <f t="shared" si="320"/>
        <v>5</v>
      </c>
      <c r="K2034" s="474" t="s">
        <v>61</v>
      </c>
      <c r="M2034" s="69" t="str">
        <f t="shared" si="314"/>
        <v>4.4.94.52.50</v>
      </c>
      <c r="N2034" s="69" t="str">
        <f t="shared" si="315"/>
        <v>44945250</v>
      </c>
      <c r="O2034" s="69" t="b">
        <f t="shared" si="316"/>
        <v>1</v>
      </c>
      <c r="P2034" s="186" t="str">
        <f t="shared" si="322"/>
        <v>44945250</v>
      </c>
      <c r="R2034" s="407" t="str">
        <f t="shared" si="317"/>
        <v>A</v>
      </c>
      <c r="S2034" s="65" t="b">
        <f t="shared" si="318"/>
        <v>1</v>
      </c>
      <c r="U2034" s="69" t="str">
        <f t="shared" si="319"/>
        <v>4.4.94.52.50 - VEÍCULOS FERROVIÁRIOS</v>
      </c>
    </row>
    <row r="2035" spans="1:21" s="65" customFormat="1" x14ac:dyDescent="0.25">
      <c r="A2035" s="157"/>
      <c r="B2035" s="136" t="s">
        <v>307</v>
      </c>
      <c r="C2035" s="94" t="s">
        <v>307</v>
      </c>
      <c r="D2035" s="94" t="s">
        <v>303</v>
      </c>
      <c r="E2035" s="94" t="s">
        <v>272</v>
      </c>
      <c r="F2035" s="94" t="s">
        <v>271</v>
      </c>
      <c r="G2035" s="350" t="str">
        <f t="shared" si="313"/>
        <v>4.4.94.52.51</v>
      </c>
      <c r="H2035" s="95" t="s">
        <v>507</v>
      </c>
      <c r="I2035" s="207" t="str">
        <f t="shared" si="321"/>
        <v>A</v>
      </c>
      <c r="J2035" s="273">
        <f t="shared" si="320"/>
        <v>5</v>
      </c>
      <c r="K2035" s="474" t="s">
        <v>61</v>
      </c>
      <c r="M2035" s="69" t="str">
        <f t="shared" si="314"/>
        <v>4.4.94.52.51</v>
      </c>
      <c r="N2035" s="69" t="str">
        <f t="shared" si="315"/>
        <v>44945251</v>
      </c>
      <c r="O2035" s="69" t="b">
        <f t="shared" si="316"/>
        <v>1</v>
      </c>
      <c r="P2035" s="186" t="str">
        <f t="shared" si="322"/>
        <v>44945251</v>
      </c>
      <c r="R2035" s="407" t="str">
        <f t="shared" si="317"/>
        <v>A</v>
      </c>
      <c r="S2035" s="65" t="b">
        <f t="shared" si="318"/>
        <v>1</v>
      </c>
      <c r="U2035" s="69" t="str">
        <f t="shared" si="319"/>
        <v>4.4.94.52.51 - PEÇAS NÃO INCORPORÁVEIS A IMÓVEIS</v>
      </c>
    </row>
    <row r="2036" spans="1:21" s="65" customFormat="1" x14ac:dyDescent="0.25">
      <c r="A2036" s="157"/>
      <c r="B2036" s="136" t="s">
        <v>307</v>
      </c>
      <c r="C2036" s="94" t="s">
        <v>307</v>
      </c>
      <c r="D2036" s="94" t="s">
        <v>303</v>
      </c>
      <c r="E2036" s="94" t="s">
        <v>272</v>
      </c>
      <c r="F2036" s="94" t="s">
        <v>272</v>
      </c>
      <c r="G2036" s="350" t="str">
        <f t="shared" si="313"/>
        <v>4.4.94.52.52</v>
      </c>
      <c r="H2036" s="95" t="s">
        <v>342</v>
      </c>
      <c r="I2036" s="207" t="str">
        <f t="shared" si="321"/>
        <v>A</v>
      </c>
      <c r="J2036" s="273">
        <f t="shared" si="320"/>
        <v>5</v>
      </c>
      <c r="K2036" s="474" t="s">
        <v>61</v>
      </c>
      <c r="M2036" s="69" t="str">
        <f t="shared" si="314"/>
        <v>4.4.94.52.52</v>
      </c>
      <c r="N2036" s="69" t="str">
        <f t="shared" si="315"/>
        <v>44945252</v>
      </c>
      <c r="O2036" s="69" t="b">
        <f t="shared" si="316"/>
        <v>1</v>
      </c>
      <c r="P2036" s="186" t="str">
        <f t="shared" si="322"/>
        <v>44945252</v>
      </c>
      <c r="R2036" s="407" t="str">
        <f t="shared" si="317"/>
        <v>A</v>
      </c>
      <c r="S2036" s="65" t="b">
        <f t="shared" si="318"/>
        <v>1</v>
      </c>
      <c r="U2036" s="69" t="str">
        <f t="shared" si="319"/>
        <v>4.4.94.52.52 - VEÍCULOS DE TRAÇÃO MECÂNICA</v>
      </c>
    </row>
    <row r="2037" spans="1:21" s="65" customFormat="1" x14ac:dyDescent="0.25">
      <c r="A2037" s="157"/>
      <c r="B2037" s="136" t="s">
        <v>307</v>
      </c>
      <c r="C2037" s="94" t="s">
        <v>307</v>
      </c>
      <c r="D2037" s="94" t="s">
        <v>303</v>
      </c>
      <c r="E2037" s="94" t="s">
        <v>272</v>
      </c>
      <c r="F2037" s="94" t="s">
        <v>273</v>
      </c>
      <c r="G2037" s="350" t="str">
        <f t="shared" si="313"/>
        <v>4.4.94.52.53</v>
      </c>
      <c r="H2037" s="95" t="s">
        <v>508</v>
      </c>
      <c r="I2037" s="207" t="str">
        <f t="shared" si="321"/>
        <v>A</v>
      </c>
      <c r="J2037" s="273">
        <f t="shared" si="320"/>
        <v>5</v>
      </c>
      <c r="K2037" s="474" t="s">
        <v>61</v>
      </c>
      <c r="M2037" s="69" t="str">
        <f t="shared" si="314"/>
        <v>4.4.94.52.53</v>
      </c>
      <c r="N2037" s="69" t="str">
        <f t="shared" si="315"/>
        <v>44945253</v>
      </c>
      <c r="O2037" s="69" t="b">
        <f t="shared" si="316"/>
        <v>1</v>
      </c>
      <c r="P2037" s="186" t="str">
        <f t="shared" si="322"/>
        <v>44945253</v>
      </c>
      <c r="R2037" s="407" t="str">
        <f t="shared" si="317"/>
        <v>A</v>
      </c>
      <c r="S2037" s="65" t="b">
        <f t="shared" si="318"/>
        <v>1</v>
      </c>
      <c r="U2037" s="69" t="str">
        <f t="shared" si="319"/>
        <v>4.4.94.52.53 - CARROS DE COMBATE</v>
      </c>
    </row>
    <row r="2038" spans="1:21" s="65" customFormat="1" x14ac:dyDescent="0.25">
      <c r="A2038" s="157"/>
      <c r="B2038" s="136" t="s">
        <v>307</v>
      </c>
      <c r="C2038" s="94" t="s">
        <v>307</v>
      </c>
      <c r="D2038" s="94" t="s">
        <v>303</v>
      </c>
      <c r="E2038" s="94" t="s">
        <v>272</v>
      </c>
      <c r="F2038" s="94" t="s">
        <v>274</v>
      </c>
      <c r="G2038" s="350" t="str">
        <f t="shared" si="313"/>
        <v>4.4.94.52.54</v>
      </c>
      <c r="H2038" s="95" t="s">
        <v>509</v>
      </c>
      <c r="I2038" s="207" t="str">
        <f t="shared" si="321"/>
        <v>A</v>
      </c>
      <c r="J2038" s="273">
        <f t="shared" si="320"/>
        <v>5</v>
      </c>
      <c r="K2038" s="474" t="s">
        <v>61</v>
      </c>
      <c r="M2038" s="69" t="str">
        <f t="shared" si="314"/>
        <v>4.4.94.52.54</v>
      </c>
      <c r="N2038" s="69" t="str">
        <f t="shared" si="315"/>
        <v>44945254</v>
      </c>
      <c r="O2038" s="69" t="b">
        <f t="shared" si="316"/>
        <v>1</v>
      </c>
      <c r="P2038" s="186" t="str">
        <f t="shared" si="322"/>
        <v>44945254</v>
      </c>
      <c r="R2038" s="407" t="str">
        <f t="shared" si="317"/>
        <v>A</v>
      </c>
      <c r="S2038" s="65" t="b">
        <f t="shared" si="318"/>
        <v>1</v>
      </c>
      <c r="U2038" s="69" t="str">
        <f t="shared" si="319"/>
        <v>4.4.94.52.54 - EQUIPAMENTOS, PEÇAS E ACESSÓRIOS AERONÁUTICOS</v>
      </c>
    </row>
    <row r="2039" spans="1:21" s="65" customFormat="1" x14ac:dyDescent="0.25">
      <c r="A2039" s="157"/>
      <c r="B2039" s="136" t="s">
        <v>307</v>
      </c>
      <c r="C2039" s="94" t="s">
        <v>307</v>
      </c>
      <c r="D2039" s="94" t="s">
        <v>303</v>
      </c>
      <c r="E2039" s="94" t="s">
        <v>272</v>
      </c>
      <c r="F2039" s="94" t="s">
        <v>275</v>
      </c>
      <c r="G2039" s="350" t="str">
        <f t="shared" si="313"/>
        <v>4.4.94.52.56</v>
      </c>
      <c r="H2039" s="95" t="s">
        <v>510</v>
      </c>
      <c r="I2039" s="207" t="str">
        <f t="shared" si="321"/>
        <v>A</v>
      </c>
      <c r="J2039" s="273">
        <f t="shared" si="320"/>
        <v>5</v>
      </c>
      <c r="K2039" s="474" t="s">
        <v>61</v>
      </c>
      <c r="M2039" s="69" t="str">
        <f t="shared" si="314"/>
        <v>4.4.94.52.56</v>
      </c>
      <c r="N2039" s="69" t="str">
        <f t="shared" si="315"/>
        <v>44945256</v>
      </c>
      <c r="O2039" s="69" t="b">
        <f t="shared" si="316"/>
        <v>1</v>
      </c>
      <c r="P2039" s="186" t="str">
        <f t="shared" si="322"/>
        <v>44945256</v>
      </c>
      <c r="R2039" s="407" t="str">
        <f t="shared" si="317"/>
        <v>A</v>
      </c>
      <c r="S2039" s="65" t="b">
        <f t="shared" si="318"/>
        <v>1</v>
      </c>
      <c r="U2039" s="69" t="str">
        <f t="shared" si="319"/>
        <v>4.4.94.52.56 - EQUIPAMENTOS, PEÇAS E ACESSÓRIOS DE PROTEÇÃO AO VOO</v>
      </c>
    </row>
    <row r="2040" spans="1:21" s="65" customFormat="1" x14ac:dyDescent="0.25">
      <c r="A2040" s="157"/>
      <c r="B2040" s="136" t="s">
        <v>307</v>
      </c>
      <c r="C2040" s="94" t="s">
        <v>307</v>
      </c>
      <c r="D2040" s="94" t="s">
        <v>303</v>
      </c>
      <c r="E2040" s="94" t="s">
        <v>272</v>
      </c>
      <c r="F2040" s="94" t="s">
        <v>308</v>
      </c>
      <c r="G2040" s="350" t="str">
        <f t="shared" si="313"/>
        <v>4.4.94.52.57</v>
      </c>
      <c r="H2040" s="95" t="s">
        <v>511</v>
      </c>
      <c r="I2040" s="207" t="str">
        <f t="shared" si="321"/>
        <v>A</v>
      </c>
      <c r="J2040" s="273">
        <f t="shared" si="320"/>
        <v>5</v>
      </c>
      <c r="K2040" s="474" t="s">
        <v>61</v>
      </c>
      <c r="M2040" s="69" t="str">
        <f t="shared" si="314"/>
        <v>4.4.94.52.57</v>
      </c>
      <c r="N2040" s="69" t="str">
        <f t="shared" si="315"/>
        <v>44945257</v>
      </c>
      <c r="O2040" s="69" t="b">
        <f t="shared" si="316"/>
        <v>1</v>
      </c>
      <c r="P2040" s="186" t="str">
        <f t="shared" si="322"/>
        <v>44945257</v>
      </c>
      <c r="R2040" s="407" t="str">
        <f t="shared" si="317"/>
        <v>A</v>
      </c>
      <c r="S2040" s="65" t="b">
        <f t="shared" si="318"/>
        <v>1</v>
      </c>
      <c r="U2040" s="69" t="str">
        <f t="shared" si="319"/>
        <v>4.4.94.52.57 - ACESSÓRIOS PARA AUTOMÓVEIS</v>
      </c>
    </row>
    <row r="2041" spans="1:21" s="65" customFormat="1" x14ac:dyDescent="0.25">
      <c r="A2041" s="157"/>
      <c r="B2041" s="136" t="s">
        <v>307</v>
      </c>
      <c r="C2041" s="94" t="s">
        <v>307</v>
      </c>
      <c r="D2041" s="94" t="s">
        <v>303</v>
      </c>
      <c r="E2041" s="94" t="s">
        <v>272</v>
      </c>
      <c r="F2041" s="94" t="s">
        <v>276</v>
      </c>
      <c r="G2041" s="350" t="str">
        <f t="shared" si="313"/>
        <v>4.4.94.52.58</v>
      </c>
      <c r="H2041" s="95" t="s">
        <v>512</v>
      </c>
      <c r="I2041" s="207" t="str">
        <f t="shared" si="321"/>
        <v>A</v>
      </c>
      <c r="J2041" s="273">
        <f t="shared" si="320"/>
        <v>5</v>
      </c>
      <c r="K2041" s="474" t="s">
        <v>61</v>
      </c>
      <c r="M2041" s="69" t="str">
        <f t="shared" si="314"/>
        <v>4.4.94.52.58</v>
      </c>
      <c r="N2041" s="69" t="str">
        <f t="shared" si="315"/>
        <v>44945258</v>
      </c>
      <c r="O2041" s="69" t="b">
        <f t="shared" si="316"/>
        <v>1</v>
      </c>
      <c r="P2041" s="186" t="str">
        <f t="shared" si="322"/>
        <v>44945258</v>
      </c>
      <c r="R2041" s="407" t="str">
        <f t="shared" si="317"/>
        <v>A</v>
      </c>
      <c r="S2041" s="65" t="b">
        <f t="shared" si="318"/>
        <v>1</v>
      </c>
      <c r="U2041" s="69" t="str">
        <f t="shared" si="319"/>
        <v>4.4.94.52.58 - EQUIPAMENTOS DE MERGULHO E SALVAMENTO</v>
      </c>
    </row>
    <row r="2042" spans="1:21" s="65" customFormat="1" x14ac:dyDescent="0.25">
      <c r="A2042" s="157"/>
      <c r="B2042" s="136" t="s">
        <v>307</v>
      </c>
      <c r="C2042" s="94" t="s">
        <v>307</v>
      </c>
      <c r="D2042" s="94" t="s">
        <v>303</v>
      </c>
      <c r="E2042" s="94" t="s">
        <v>272</v>
      </c>
      <c r="F2042" s="94" t="s">
        <v>269</v>
      </c>
      <c r="G2042" s="350" t="str">
        <f t="shared" si="313"/>
        <v>4.4.94.52.60</v>
      </c>
      <c r="H2042" s="95" t="s">
        <v>513</v>
      </c>
      <c r="I2042" s="207" t="str">
        <f t="shared" si="321"/>
        <v>A</v>
      </c>
      <c r="J2042" s="273">
        <f t="shared" si="320"/>
        <v>5</v>
      </c>
      <c r="K2042" s="474" t="s">
        <v>61</v>
      </c>
      <c r="M2042" s="69" t="str">
        <f t="shared" si="314"/>
        <v>4.4.94.52.60</v>
      </c>
      <c r="N2042" s="69" t="str">
        <f t="shared" si="315"/>
        <v>44945260</v>
      </c>
      <c r="O2042" s="69" t="b">
        <f t="shared" si="316"/>
        <v>1</v>
      </c>
      <c r="P2042" s="186" t="str">
        <f t="shared" si="322"/>
        <v>44945260</v>
      </c>
      <c r="R2042" s="407" t="str">
        <f t="shared" si="317"/>
        <v>A</v>
      </c>
      <c r="S2042" s="65" t="b">
        <f t="shared" si="318"/>
        <v>1</v>
      </c>
      <c r="U2042" s="69" t="str">
        <f t="shared" si="319"/>
        <v>4.4.94.52.60 - EQUIPAMENTOS, PEÇAS E ACESSÓRIOS MARÍTIMOS</v>
      </c>
    </row>
    <row r="2043" spans="1:21" s="65" customFormat="1" x14ac:dyDescent="0.25">
      <c r="A2043" s="157"/>
      <c r="B2043" s="136" t="s">
        <v>307</v>
      </c>
      <c r="C2043" s="94" t="s">
        <v>307</v>
      </c>
      <c r="D2043" s="94" t="s">
        <v>303</v>
      </c>
      <c r="E2043" s="94" t="s">
        <v>272</v>
      </c>
      <c r="F2043" s="94" t="s">
        <v>298</v>
      </c>
      <c r="G2043" s="350" t="str">
        <f t="shared" si="313"/>
        <v>4.4.94.52.83</v>
      </c>
      <c r="H2043" s="95" t="s">
        <v>514</v>
      </c>
      <c r="I2043" s="207" t="str">
        <f t="shared" si="321"/>
        <v>A</v>
      </c>
      <c r="J2043" s="273">
        <f t="shared" si="320"/>
        <v>5</v>
      </c>
      <c r="K2043" s="474" t="s">
        <v>61</v>
      </c>
      <c r="M2043" s="69" t="str">
        <f t="shared" si="314"/>
        <v>4.4.94.52.83</v>
      </c>
      <c r="N2043" s="69" t="str">
        <f t="shared" si="315"/>
        <v>44945283</v>
      </c>
      <c r="O2043" s="69" t="b">
        <f t="shared" si="316"/>
        <v>1</v>
      </c>
      <c r="P2043" s="186" t="str">
        <f t="shared" si="322"/>
        <v>44945283</v>
      </c>
      <c r="R2043" s="407" t="str">
        <f t="shared" si="317"/>
        <v>A</v>
      </c>
      <c r="S2043" s="65" t="b">
        <f t="shared" si="318"/>
        <v>1</v>
      </c>
      <c r="U2043" s="69" t="str">
        <f t="shared" si="319"/>
        <v>4.4.94.52.83 - EQUIPAMENTOS E SISTEMA DE PROTEÇÃO E VIGILÂNCIA AMBIENTAL</v>
      </c>
    </row>
    <row r="2044" spans="1:21" s="65" customFormat="1" x14ac:dyDescent="0.25">
      <c r="A2044" s="157"/>
      <c r="B2044" s="136" t="s">
        <v>307</v>
      </c>
      <c r="C2044" s="94" t="s">
        <v>307</v>
      </c>
      <c r="D2044" s="94" t="s">
        <v>303</v>
      </c>
      <c r="E2044" s="94" t="s">
        <v>272</v>
      </c>
      <c r="F2044" s="94" t="s">
        <v>301</v>
      </c>
      <c r="G2044" s="350" t="str">
        <f t="shared" si="313"/>
        <v>4.4.94.52.89</v>
      </c>
      <c r="H2044" s="95" t="s">
        <v>515</v>
      </c>
      <c r="I2044" s="207" t="str">
        <f t="shared" si="321"/>
        <v>A</v>
      </c>
      <c r="J2044" s="273">
        <f t="shared" si="320"/>
        <v>5</v>
      </c>
      <c r="K2044" s="474" t="s">
        <v>61</v>
      </c>
      <c r="M2044" s="69" t="str">
        <f t="shared" si="314"/>
        <v>4.4.94.52.89</v>
      </c>
      <c r="N2044" s="69" t="str">
        <f t="shared" si="315"/>
        <v>44945289</v>
      </c>
      <c r="O2044" s="69" t="b">
        <f t="shared" si="316"/>
        <v>1</v>
      </c>
      <c r="P2044" s="186" t="str">
        <f t="shared" si="322"/>
        <v>44945289</v>
      </c>
      <c r="R2044" s="407" t="str">
        <f t="shared" si="317"/>
        <v>A</v>
      </c>
      <c r="S2044" s="65" t="b">
        <f t="shared" si="318"/>
        <v>1</v>
      </c>
      <c r="U2044" s="69" t="str">
        <f t="shared" si="319"/>
        <v>4.4.94.52.89 - EQUIPAMENTOS, SOBRESSALENTES DE MÁQUINAS, MOTOR DE NAVIOS DE ESQUADRA</v>
      </c>
    </row>
    <row r="2045" spans="1:21" x14ac:dyDescent="0.25">
      <c r="B2045" s="136" t="s">
        <v>307</v>
      </c>
      <c r="C2045" s="94" t="s">
        <v>307</v>
      </c>
      <c r="D2045" s="94" t="s">
        <v>303</v>
      </c>
      <c r="E2045" s="94" t="s">
        <v>272</v>
      </c>
      <c r="F2045" s="94" t="s">
        <v>270</v>
      </c>
      <c r="G2045" s="350" t="str">
        <f t="shared" si="313"/>
        <v>4.4.94.52.99</v>
      </c>
      <c r="H2045" s="95" t="s">
        <v>188</v>
      </c>
      <c r="I2045" s="207" t="str">
        <f t="shared" si="321"/>
        <v>A</v>
      </c>
      <c r="J2045" s="273">
        <f t="shared" si="320"/>
        <v>5</v>
      </c>
      <c r="K2045" s="474" t="s">
        <v>61</v>
      </c>
      <c r="M2045" s="69" t="str">
        <f t="shared" si="314"/>
        <v>4.4.94.52.99</v>
      </c>
      <c r="N2045" s="69" t="str">
        <f t="shared" si="315"/>
        <v>44945299</v>
      </c>
      <c r="O2045" s="69" t="b">
        <f t="shared" si="316"/>
        <v>1</v>
      </c>
      <c r="P2045" s="186" t="str">
        <f t="shared" si="322"/>
        <v>44945299</v>
      </c>
      <c r="R2045" s="407" t="str">
        <f t="shared" si="317"/>
        <v>A</v>
      </c>
      <c r="S2045" s="2" t="b">
        <f t="shared" si="318"/>
        <v>1</v>
      </c>
      <c r="U2045" s="69" t="str">
        <f t="shared" si="319"/>
        <v>4.4.94.52.99 - OUTROS MATERIAIS PERMANENTES</v>
      </c>
    </row>
    <row r="2046" spans="1:21" ht="30" x14ac:dyDescent="0.25">
      <c r="B2046" s="149" t="s">
        <v>307</v>
      </c>
      <c r="C2046" s="150" t="s">
        <v>307</v>
      </c>
      <c r="D2046" s="150" t="s">
        <v>305</v>
      </c>
      <c r="E2046" s="150" t="s">
        <v>264</v>
      </c>
      <c r="F2046" s="150" t="s">
        <v>264</v>
      </c>
      <c r="G2046" s="340" t="str">
        <f t="shared" si="313"/>
        <v>4.4.95.00.00</v>
      </c>
      <c r="H2046" s="7" t="s">
        <v>106</v>
      </c>
      <c r="I2046" s="240" t="str">
        <f t="shared" si="321"/>
        <v>S</v>
      </c>
      <c r="J2046" s="306">
        <f t="shared" si="320"/>
        <v>3</v>
      </c>
      <c r="K2046" s="137" t="s">
        <v>57</v>
      </c>
      <c r="M2046" s="69" t="str">
        <f t="shared" si="314"/>
        <v>4.4.95.00.00</v>
      </c>
      <c r="N2046" s="69" t="str">
        <f t="shared" si="315"/>
        <v>44950000</v>
      </c>
      <c r="O2046" s="69" t="b">
        <f t="shared" si="316"/>
        <v>1</v>
      </c>
      <c r="P2046" s="186" t="str">
        <f t="shared" si="322"/>
        <v>44950000</v>
      </c>
      <c r="R2046" s="407" t="str">
        <f t="shared" si="317"/>
        <v>S</v>
      </c>
      <c r="S2046" s="2" t="b">
        <f t="shared" si="318"/>
        <v>1</v>
      </c>
      <c r="U2046" s="69" t="str">
        <f t="shared" si="319"/>
        <v>4.4.95.00.00 - APLICAÇÃO DIRETA À CONTA DE RECURSOS DE QUE TRATAM OS §§ 1º E 2º DO ART. 24 DA LEI COMPLEMENTAR Nº 141, DE 2012.</v>
      </c>
    </row>
    <row r="2047" spans="1:21" x14ac:dyDescent="0.25">
      <c r="B2047" s="380" t="s">
        <v>307</v>
      </c>
      <c r="C2047" s="318" t="s">
        <v>307</v>
      </c>
      <c r="D2047" s="318" t="s">
        <v>305</v>
      </c>
      <c r="E2047" s="318" t="s">
        <v>271</v>
      </c>
      <c r="F2047" s="318" t="s">
        <v>264</v>
      </c>
      <c r="G2047" s="341" t="str">
        <f t="shared" si="313"/>
        <v>4.4.95.51.00</v>
      </c>
      <c r="H2047" s="3" t="s">
        <v>185</v>
      </c>
      <c r="I2047" s="241" t="str">
        <f t="shared" si="321"/>
        <v>A</v>
      </c>
      <c r="J2047" s="307">
        <f t="shared" si="320"/>
        <v>4</v>
      </c>
      <c r="K2047" s="465" t="s">
        <v>53</v>
      </c>
      <c r="M2047" s="69" t="str">
        <f t="shared" si="314"/>
        <v>4.4.95.51.00</v>
      </c>
      <c r="N2047" s="69" t="str">
        <f t="shared" si="315"/>
        <v>44955100</v>
      </c>
      <c r="O2047" s="69" t="b">
        <f t="shared" si="316"/>
        <v>1</v>
      </c>
      <c r="P2047" s="186" t="str">
        <f t="shared" si="322"/>
        <v>44955100</v>
      </c>
      <c r="R2047" s="407" t="str">
        <f t="shared" si="317"/>
        <v>A</v>
      </c>
      <c r="S2047" s="2" t="b">
        <f t="shared" si="318"/>
        <v>1</v>
      </c>
      <c r="U2047" s="69" t="str">
        <f t="shared" si="319"/>
        <v>4.4.95.51.00 - OBRAS E INSTALAÇÕES</v>
      </c>
    </row>
    <row r="2048" spans="1:21" s="66" customFormat="1" x14ac:dyDescent="0.25">
      <c r="A2048" s="157"/>
      <c r="B2048" s="384" t="s">
        <v>307</v>
      </c>
      <c r="C2048" s="322" t="s">
        <v>307</v>
      </c>
      <c r="D2048" s="322" t="s">
        <v>305</v>
      </c>
      <c r="E2048" s="322" t="s">
        <v>272</v>
      </c>
      <c r="F2048" s="322" t="s">
        <v>264</v>
      </c>
      <c r="G2048" s="346" t="str">
        <f t="shared" si="313"/>
        <v>4.4.95.52.00</v>
      </c>
      <c r="H2048" s="68" t="s">
        <v>186</v>
      </c>
      <c r="I2048" s="245" t="str">
        <f t="shared" si="321"/>
        <v>S</v>
      </c>
      <c r="J2048" s="310">
        <f t="shared" si="320"/>
        <v>4</v>
      </c>
      <c r="K2048" s="469" t="s">
        <v>60</v>
      </c>
      <c r="M2048" s="69" t="str">
        <f t="shared" si="314"/>
        <v>4.4.95.52.00</v>
      </c>
      <c r="N2048" s="69" t="str">
        <f t="shared" si="315"/>
        <v>44955200</v>
      </c>
      <c r="O2048" s="69" t="b">
        <f t="shared" si="316"/>
        <v>1</v>
      </c>
      <c r="P2048" s="186" t="str">
        <f t="shared" si="322"/>
        <v>44955200</v>
      </c>
      <c r="R2048" s="407" t="str">
        <f t="shared" si="317"/>
        <v>S</v>
      </c>
      <c r="S2048" s="66" t="b">
        <f t="shared" si="318"/>
        <v>1</v>
      </c>
      <c r="U2048" s="69" t="str">
        <f t="shared" si="319"/>
        <v>4.4.95.52.00 - EQUIPAMENTOS E MATERIAL PERMANENTE</v>
      </c>
    </row>
    <row r="2049" spans="1:21" s="66" customFormat="1" x14ac:dyDescent="0.25">
      <c r="A2049" s="157"/>
      <c r="B2049" s="136" t="s">
        <v>307</v>
      </c>
      <c r="C2049" s="94" t="s">
        <v>307</v>
      </c>
      <c r="D2049" s="94" t="s">
        <v>305</v>
      </c>
      <c r="E2049" s="94" t="s">
        <v>272</v>
      </c>
      <c r="F2049" s="94" t="s">
        <v>216</v>
      </c>
      <c r="G2049" s="350" t="str">
        <f t="shared" si="313"/>
        <v>4.4.95.52.02</v>
      </c>
      <c r="H2049" s="95" t="s">
        <v>482</v>
      </c>
      <c r="I2049" s="207" t="str">
        <f t="shared" si="321"/>
        <v>A</v>
      </c>
      <c r="J2049" s="273">
        <f t="shared" si="320"/>
        <v>5</v>
      </c>
      <c r="K2049" s="474" t="s">
        <v>61</v>
      </c>
      <c r="M2049" s="69" t="str">
        <f t="shared" si="314"/>
        <v>4.4.95.52.02</v>
      </c>
      <c r="N2049" s="69" t="str">
        <f t="shared" si="315"/>
        <v>44955202</v>
      </c>
      <c r="O2049" s="69" t="b">
        <f t="shared" si="316"/>
        <v>1</v>
      </c>
      <c r="P2049" s="186" t="str">
        <f t="shared" si="322"/>
        <v>44955202</v>
      </c>
      <c r="R2049" s="407" t="str">
        <f t="shared" si="317"/>
        <v>A</v>
      </c>
      <c r="S2049" s="66" t="b">
        <f t="shared" si="318"/>
        <v>1</v>
      </c>
      <c r="U2049" s="69" t="str">
        <f t="shared" si="319"/>
        <v>4.4.95.52.02 - AERONAVES</v>
      </c>
    </row>
    <row r="2050" spans="1:21" s="66" customFormat="1" x14ac:dyDescent="0.25">
      <c r="A2050" s="157"/>
      <c r="B2050" s="136" t="s">
        <v>307</v>
      </c>
      <c r="C2050" s="94" t="s">
        <v>307</v>
      </c>
      <c r="D2050" s="94" t="s">
        <v>305</v>
      </c>
      <c r="E2050" s="94" t="s">
        <v>272</v>
      </c>
      <c r="F2050" s="94" t="s">
        <v>218</v>
      </c>
      <c r="G2050" s="350" t="str">
        <f t="shared" si="313"/>
        <v>4.4.95.52.04</v>
      </c>
      <c r="H2050" s="95" t="s">
        <v>483</v>
      </c>
      <c r="I2050" s="207" t="str">
        <f t="shared" si="321"/>
        <v>A</v>
      </c>
      <c r="J2050" s="273">
        <f t="shared" si="320"/>
        <v>5</v>
      </c>
      <c r="K2050" s="474" t="s">
        <v>61</v>
      </c>
      <c r="M2050" s="69" t="str">
        <f t="shared" si="314"/>
        <v>4.4.95.52.04</v>
      </c>
      <c r="N2050" s="69" t="str">
        <f t="shared" si="315"/>
        <v>44955204</v>
      </c>
      <c r="O2050" s="69" t="b">
        <f t="shared" si="316"/>
        <v>1</v>
      </c>
      <c r="P2050" s="186" t="str">
        <f t="shared" si="322"/>
        <v>44955204</v>
      </c>
      <c r="R2050" s="407" t="str">
        <f t="shared" si="317"/>
        <v>A</v>
      </c>
      <c r="S2050" s="66" t="b">
        <f t="shared" si="318"/>
        <v>1</v>
      </c>
      <c r="U2050" s="69" t="str">
        <f t="shared" si="319"/>
        <v>4.4.95.52.04 - APARELHOS DE MEDIÇÃO E ORIENTAÇÃO</v>
      </c>
    </row>
    <row r="2051" spans="1:21" s="66" customFormat="1" x14ac:dyDescent="0.25">
      <c r="A2051" s="157"/>
      <c r="B2051" s="136" t="s">
        <v>307</v>
      </c>
      <c r="C2051" s="94" t="s">
        <v>307</v>
      </c>
      <c r="D2051" s="94" t="s">
        <v>305</v>
      </c>
      <c r="E2051" s="94" t="s">
        <v>272</v>
      </c>
      <c r="F2051" s="94" t="s">
        <v>220</v>
      </c>
      <c r="G2051" s="350" t="str">
        <f t="shared" si="313"/>
        <v>4.4.95.52.06</v>
      </c>
      <c r="H2051" s="95" t="s">
        <v>484</v>
      </c>
      <c r="I2051" s="207" t="str">
        <f t="shared" si="321"/>
        <v>A</v>
      </c>
      <c r="J2051" s="273">
        <f t="shared" si="320"/>
        <v>5</v>
      </c>
      <c r="K2051" s="474" t="s">
        <v>61</v>
      </c>
      <c r="M2051" s="69" t="str">
        <f t="shared" si="314"/>
        <v>4.4.95.52.06</v>
      </c>
      <c r="N2051" s="69" t="str">
        <f t="shared" si="315"/>
        <v>44955206</v>
      </c>
      <c r="O2051" s="69" t="b">
        <f t="shared" si="316"/>
        <v>1</v>
      </c>
      <c r="P2051" s="186" t="str">
        <f t="shared" si="322"/>
        <v>44955206</v>
      </c>
      <c r="R2051" s="407" t="str">
        <f t="shared" si="317"/>
        <v>A</v>
      </c>
      <c r="S2051" s="66" t="b">
        <f t="shared" si="318"/>
        <v>1</v>
      </c>
      <c r="U2051" s="69" t="str">
        <f t="shared" si="319"/>
        <v>4.4.95.52.06 - APARELHOS E EQUIPAMENTOS DE COMUNICAÇÃO</v>
      </c>
    </row>
    <row r="2052" spans="1:21" s="66" customFormat="1" x14ac:dyDescent="0.25">
      <c r="A2052" s="157"/>
      <c r="B2052" s="136" t="s">
        <v>307</v>
      </c>
      <c r="C2052" s="94" t="s">
        <v>307</v>
      </c>
      <c r="D2052" s="94" t="s">
        <v>305</v>
      </c>
      <c r="E2052" s="94" t="s">
        <v>272</v>
      </c>
      <c r="F2052" s="94" t="s">
        <v>222</v>
      </c>
      <c r="G2052" s="350" t="str">
        <f t="shared" si="313"/>
        <v>4.4.95.52.08</v>
      </c>
      <c r="H2052" s="95" t="s">
        <v>745</v>
      </c>
      <c r="I2052" s="207" t="str">
        <f t="shared" si="321"/>
        <v>A</v>
      </c>
      <c r="J2052" s="273">
        <f t="shared" si="320"/>
        <v>5</v>
      </c>
      <c r="K2052" s="474" t="s">
        <v>61</v>
      </c>
      <c r="M2052" s="69" t="str">
        <f t="shared" si="314"/>
        <v>4.4.95.52.08</v>
      </c>
      <c r="N2052" s="69" t="str">
        <f t="shared" si="315"/>
        <v>44955208</v>
      </c>
      <c r="O2052" s="69" t="b">
        <f t="shared" si="316"/>
        <v>1</v>
      </c>
      <c r="P2052" s="186" t="str">
        <f t="shared" si="322"/>
        <v>44955208</v>
      </c>
      <c r="R2052" s="407" t="str">
        <f t="shared" si="317"/>
        <v>A</v>
      </c>
      <c r="S2052" s="66" t="b">
        <f t="shared" si="318"/>
        <v>1</v>
      </c>
      <c r="U2052" s="69" t="str">
        <f t="shared" si="319"/>
        <v>4.4.95.52.08 - APAR.EQUIP.UTENS.MED., ODONT, LABOR.HOSPIT.</v>
      </c>
    </row>
    <row r="2053" spans="1:21" s="66" customFormat="1" x14ac:dyDescent="0.25">
      <c r="A2053" s="157"/>
      <c r="B2053" s="136" t="s">
        <v>307</v>
      </c>
      <c r="C2053" s="94" t="s">
        <v>307</v>
      </c>
      <c r="D2053" s="94" t="s">
        <v>305</v>
      </c>
      <c r="E2053" s="94" t="s">
        <v>272</v>
      </c>
      <c r="F2053" s="94" t="s">
        <v>261</v>
      </c>
      <c r="G2053" s="350" t="str">
        <f t="shared" si="313"/>
        <v>4.4.95.52.10</v>
      </c>
      <c r="H2053" s="95" t="s">
        <v>485</v>
      </c>
      <c r="I2053" s="207" t="str">
        <f t="shared" si="321"/>
        <v>A</v>
      </c>
      <c r="J2053" s="273">
        <f t="shared" si="320"/>
        <v>5</v>
      </c>
      <c r="K2053" s="474" t="s">
        <v>61</v>
      </c>
      <c r="M2053" s="69" t="str">
        <f t="shared" si="314"/>
        <v>4.4.95.52.10</v>
      </c>
      <c r="N2053" s="69" t="str">
        <f t="shared" si="315"/>
        <v>44955210</v>
      </c>
      <c r="O2053" s="69" t="b">
        <f t="shared" si="316"/>
        <v>1</v>
      </c>
      <c r="P2053" s="186" t="str">
        <f t="shared" si="322"/>
        <v>44955210</v>
      </c>
      <c r="R2053" s="407" t="str">
        <f t="shared" si="317"/>
        <v>A</v>
      </c>
      <c r="S2053" s="66" t="b">
        <f t="shared" si="318"/>
        <v>1</v>
      </c>
      <c r="U2053" s="69" t="str">
        <f t="shared" si="319"/>
        <v>4.4.95.52.10 - APARELHOS E EQUIPAMENTOS PARA ESPORTES E DIVERSÕES</v>
      </c>
    </row>
    <row r="2054" spans="1:21" s="66" customFormat="1" x14ac:dyDescent="0.25">
      <c r="A2054" s="157"/>
      <c r="B2054" s="136" t="s">
        <v>307</v>
      </c>
      <c r="C2054" s="94" t="s">
        <v>307</v>
      </c>
      <c r="D2054" s="94" t="s">
        <v>305</v>
      </c>
      <c r="E2054" s="94" t="s">
        <v>272</v>
      </c>
      <c r="F2054" s="94" t="s">
        <v>223</v>
      </c>
      <c r="G2054" s="350" t="str">
        <f t="shared" si="313"/>
        <v>4.4.95.52.12</v>
      </c>
      <c r="H2054" s="95" t="s">
        <v>486</v>
      </c>
      <c r="I2054" s="207" t="str">
        <f t="shared" si="321"/>
        <v>A</v>
      </c>
      <c r="J2054" s="273">
        <f t="shared" si="320"/>
        <v>5</v>
      </c>
      <c r="K2054" s="474" t="s">
        <v>61</v>
      </c>
      <c r="M2054" s="69" t="str">
        <f t="shared" si="314"/>
        <v>4.4.95.52.12</v>
      </c>
      <c r="N2054" s="69" t="str">
        <f t="shared" si="315"/>
        <v>44955212</v>
      </c>
      <c r="O2054" s="69" t="b">
        <f t="shared" si="316"/>
        <v>1</v>
      </c>
      <c r="P2054" s="186" t="str">
        <f t="shared" si="322"/>
        <v>44955212</v>
      </c>
      <c r="R2054" s="407" t="str">
        <f t="shared" si="317"/>
        <v>A</v>
      </c>
      <c r="S2054" s="66" t="b">
        <f t="shared" si="318"/>
        <v>1</v>
      </c>
      <c r="U2054" s="69" t="str">
        <f t="shared" si="319"/>
        <v>4.4.95.52.12 - APARELHOS E UTENSÍLIOS DOMÉSTICOS</v>
      </c>
    </row>
    <row r="2055" spans="1:21" s="66" customFormat="1" x14ac:dyDescent="0.25">
      <c r="A2055" s="157"/>
      <c r="B2055" s="136" t="s">
        <v>307</v>
      </c>
      <c r="C2055" s="94" t="s">
        <v>307</v>
      </c>
      <c r="D2055" s="94" t="s">
        <v>305</v>
      </c>
      <c r="E2055" s="94" t="s">
        <v>272</v>
      </c>
      <c r="F2055" s="94" t="s">
        <v>254</v>
      </c>
      <c r="G2055" s="350" t="str">
        <f t="shared" si="313"/>
        <v>4.4.95.52.14</v>
      </c>
      <c r="H2055" s="95" t="s">
        <v>487</v>
      </c>
      <c r="I2055" s="207" t="str">
        <f t="shared" si="321"/>
        <v>A</v>
      </c>
      <c r="J2055" s="273">
        <f t="shared" si="320"/>
        <v>5</v>
      </c>
      <c r="K2055" s="474" t="s">
        <v>61</v>
      </c>
      <c r="M2055" s="69" t="str">
        <f t="shared" si="314"/>
        <v>4.4.95.52.14</v>
      </c>
      <c r="N2055" s="69" t="str">
        <f t="shared" si="315"/>
        <v>44955214</v>
      </c>
      <c r="O2055" s="69" t="b">
        <f t="shared" si="316"/>
        <v>1</v>
      </c>
      <c r="P2055" s="186" t="str">
        <f t="shared" si="322"/>
        <v>44955214</v>
      </c>
      <c r="R2055" s="407" t="str">
        <f t="shared" si="317"/>
        <v>A</v>
      </c>
      <c r="S2055" s="66" t="b">
        <f t="shared" si="318"/>
        <v>1</v>
      </c>
      <c r="U2055" s="69" t="str">
        <f t="shared" si="319"/>
        <v>4.4.95.52.14 - ARMAMENTOS</v>
      </c>
    </row>
    <row r="2056" spans="1:21" s="66" customFormat="1" x14ac:dyDescent="0.25">
      <c r="A2056" s="157"/>
      <c r="B2056" s="136" t="s">
        <v>307</v>
      </c>
      <c r="C2056" s="94" t="s">
        <v>307</v>
      </c>
      <c r="D2056" s="94" t="s">
        <v>305</v>
      </c>
      <c r="E2056" s="94" t="s">
        <v>272</v>
      </c>
      <c r="F2056" s="94" t="s">
        <v>226</v>
      </c>
      <c r="G2056" s="350" t="str">
        <f t="shared" si="313"/>
        <v>4.4.95.52.18</v>
      </c>
      <c r="H2056" s="95" t="s">
        <v>488</v>
      </c>
      <c r="I2056" s="207" t="str">
        <f t="shared" si="321"/>
        <v>A</v>
      </c>
      <c r="J2056" s="273">
        <f t="shared" si="320"/>
        <v>5</v>
      </c>
      <c r="K2056" s="474" t="s">
        <v>61</v>
      </c>
      <c r="M2056" s="69" t="str">
        <f t="shared" si="314"/>
        <v>4.4.95.52.18</v>
      </c>
      <c r="N2056" s="69" t="str">
        <f t="shared" si="315"/>
        <v>44955218</v>
      </c>
      <c r="O2056" s="69" t="b">
        <f t="shared" si="316"/>
        <v>1</v>
      </c>
      <c r="P2056" s="186" t="str">
        <f t="shared" si="322"/>
        <v>44955218</v>
      </c>
      <c r="R2056" s="407" t="str">
        <f t="shared" si="317"/>
        <v>A</v>
      </c>
      <c r="S2056" s="66" t="b">
        <f t="shared" si="318"/>
        <v>1</v>
      </c>
      <c r="U2056" s="69" t="str">
        <f t="shared" si="319"/>
        <v>4.4.95.52.18 - COLEÇÕES E MATERIAIS BIBLIOGRÁFICOS</v>
      </c>
    </row>
    <row r="2057" spans="1:21" s="66" customFormat="1" x14ac:dyDescent="0.25">
      <c r="A2057" s="157"/>
      <c r="B2057" s="136" t="s">
        <v>307</v>
      </c>
      <c r="C2057" s="94" t="s">
        <v>307</v>
      </c>
      <c r="D2057" s="94" t="s">
        <v>305</v>
      </c>
      <c r="E2057" s="94" t="s">
        <v>272</v>
      </c>
      <c r="F2057" s="94" t="s">
        <v>227</v>
      </c>
      <c r="G2057" s="350" t="str">
        <f t="shared" si="313"/>
        <v>4.4.95.52.19</v>
      </c>
      <c r="H2057" s="95" t="s">
        <v>489</v>
      </c>
      <c r="I2057" s="207" t="str">
        <f t="shared" si="321"/>
        <v>A</v>
      </c>
      <c r="J2057" s="273">
        <f t="shared" si="320"/>
        <v>5</v>
      </c>
      <c r="K2057" s="474" t="s">
        <v>61</v>
      </c>
      <c r="M2057" s="69" t="str">
        <f t="shared" si="314"/>
        <v>4.4.95.52.19</v>
      </c>
      <c r="N2057" s="69" t="str">
        <f t="shared" si="315"/>
        <v>44955219</v>
      </c>
      <c r="O2057" s="69" t="b">
        <f t="shared" si="316"/>
        <v>1</v>
      </c>
      <c r="P2057" s="186" t="str">
        <f t="shared" si="322"/>
        <v>44955219</v>
      </c>
      <c r="R2057" s="407" t="str">
        <f t="shared" si="317"/>
        <v>A</v>
      </c>
      <c r="S2057" s="66" t="b">
        <f t="shared" si="318"/>
        <v>1</v>
      </c>
      <c r="U2057" s="69" t="str">
        <f t="shared" si="319"/>
        <v>4.4.95.52.19 - DISCOTECAS E FILMOTECAS</v>
      </c>
    </row>
    <row r="2058" spans="1:21" s="66" customFormat="1" x14ac:dyDescent="0.25">
      <c r="A2058" s="157"/>
      <c r="B2058" s="136" t="s">
        <v>307</v>
      </c>
      <c r="C2058" s="94" t="s">
        <v>307</v>
      </c>
      <c r="D2058" s="94" t="s">
        <v>305</v>
      </c>
      <c r="E2058" s="94" t="s">
        <v>272</v>
      </c>
      <c r="F2058" s="94" t="s">
        <v>256</v>
      </c>
      <c r="G2058" s="350" t="str">
        <f t="shared" si="313"/>
        <v>4.4.95.52.20</v>
      </c>
      <c r="H2058" s="95" t="s">
        <v>490</v>
      </c>
      <c r="I2058" s="207" t="str">
        <f t="shared" si="321"/>
        <v>A</v>
      </c>
      <c r="J2058" s="273">
        <f t="shared" si="320"/>
        <v>5</v>
      </c>
      <c r="K2058" s="474" t="s">
        <v>61</v>
      </c>
      <c r="M2058" s="69" t="str">
        <f t="shared" si="314"/>
        <v>4.4.95.52.20</v>
      </c>
      <c r="N2058" s="69" t="str">
        <f t="shared" si="315"/>
        <v>44955220</v>
      </c>
      <c r="O2058" s="69" t="b">
        <f t="shared" si="316"/>
        <v>1</v>
      </c>
      <c r="P2058" s="186" t="str">
        <f t="shared" si="322"/>
        <v>44955220</v>
      </c>
      <c r="R2058" s="407" t="str">
        <f t="shared" si="317"/>
        <v>A</v>
      </c>
      <c r="S2058" s="66" t="b">
        <f t="shared" si="318"/>
        <v>1</v>
      </c>
      <c r="U2058" s="69" t="str">
        <f t="shared" si="319"/>
        <v>4.4.95.52.20 - EMBARCAÇÕES</v>
      </c>
    </row>
    <row r="2059" spans="1:21" s="66" customFormat="1" x14ac:dyDescent="0.25">
      <c r="A2059" s="157"/>
      <c r="B2059" s="136" t="s">
        <v>307</v>
      </c>
      <c r="C2059" s="94" t="s">
        <v>307</v>
      </c>
      <c r="D2059" s="94" t="s">
        <v>305</v>
      </c>
      <c r="E2059" s="94" t="s">
        <v>272</v>
      </c>
      <c r="F2059" s="94" t="s">
        <v>258</v>
      </c>
      <c r="G2059" s="350" t="str">
        <f t="shared" ref="G2059:G2122" si="323">B2059&amp;"."&amp;C2059&amp;"."&amp;D2059&amp;"."&amp;E2059&amp;"."&amp;F2059</f>
        <v>4.4.95.52.22</v>
      </c>
      <c r="H2059" s="95" t="s">
        <v>491</v>
      </c>
      <c r="I2059" s="207" t="str">
        <f t="shared" si="321"/>
        <v>A</v>
      </c>
      <c r="J2059" s="273">
        <f t="shared" si="320"/>
        <v>5</v>
      </c>
      <c r="K2059" s="474" t="s">
        <v>61</v>
      </c>
      <c r="M2059" s="69" t="str">
        <f t="shared" ref="M2059:M2122" si="324">B2059&amp;"."&amp;C2059&amp;"."&amp;D2059&amp;"."&amp;E2059&amp;"."&amp;F2059</f>
        <v>4.4.95.52.22</v>
      </c>
      <c r="N2059" s="69" t="str">
        <f t="shared" ref="N2059:N2122" si="325">SUBSTITUTE(M2059,".","")</f>
        <v>44955222</v>
      </c>
      <c r="O2059" s="69" t="b">
        <f t="shared" ref="O2059:O2122" si="326">N2059=P2059</f>
        <v>1</v>
      </c>
      <c r="P2059" s="186" t="str">
        <f t="shared" si="322"/>
        <v>44955222</v>
      </c>
      <c r="R2059" s="407" t="str">
        <f t="shared" ref="R2059:R2122" si="327">IF(IFERROR(SEARCH("Último",K2059),0)&gt;0,"A","S")</f>
        <v>A</v>
      </c>
      <c r="S2059" s="66" t="b">
        <f t="shared" ref="S2059:S2122" si="328">R2059=I2059</f>
        <v>1</v>
      </c>
      <c r="U2059" s="69" t="str">
        <f t="shared" ref="U2059:U2122" si="329">G2059&amp;" - "&amp;H2059</f>
        <v>4.4.95.52.22 - EQUIPAMENTOS DE MANOBRA E PATRULHAMENTO</v>
      </c>
    </row>
    <row r="2060" spans="1:21" s="66" customFormat="1" x14ac:dyDescent="0.25">
      <c r="A2060" s="157"/>
      <c r="B2060" s="136" t="s">
        <v>307</v>
      </c>
      <c r="C2060" s="94" t="s">
        <v>307</v>
      </c>
      <c r="D2060" s="94" t="s">
        <v>305</v>
      </c>
      <c r="E2060" s="94" t="s">
        <v>272</v>
      </c>
      <c r="F2060" s="94" t="s">
        <v>229</v>
      </c>
      <c r="G2060" s="350" t="str">
        <f t="shared" si="323"/>
        <v>4.4.95.52.24</v>
      </c>
      <c r="H2060" s="95" t="s">
        <v>492</v>
      </c>
      <c r="I2060" s="207" t="str">
        <f t="shared" si="321"/>
        <v>A</v>
      </c>
      <c r="J2060" s="273">
        <f t="shared" si="320"/>
        <v>5</v>
      </c>
      <c r="K2060" s="474" t="s">
        <v>61</v>
      </c>
      <c r="M2060" s="69" t="str">
        <f t="shared" si="324"/>
        <v>4.4.95.52.24</v>
      </c>
      <c r="N2060" s="69" t="str">
        <f t="shared" si="325"/>
        <v>44955224</v>
      </c>
      <c r="O2060" s="69" t="b">
        <f t="shared" si="326"/>
        <v>1</v>
      </c>
      <c r="P2060" s="186" t="str">
        <f t="shared" si="322"/>
        <v>44955224</v>
      </c>
      <c r="R2060" s="407" t="str">
        <f t="shared" si="327"/>
        <v>A</v>
      </c>
      <c r="S2060" s="66" t="b">
        <f t="shared" si="328"/>
        <v>1</v>
      </c>
      <c r="U2060" s="69" t="str">
        <f t="shared" si="329"/>
        <v>4.4.95.52.24 - EQUIPAMENTO DE PROTEÇÃO, SEGURANÇA E SOCORRO</v>
      </c>
    </row>
    <row r="2061" spans="1:21" s="66" customFormat="1" x14ac:dyDescent="0.25">
      <c r="A2061" s="157"/>
      <c r="B2061" s="136" t="s">
        <v>307</v>
      </c>
      <c r="C2061" s="94" t="s">
        <v>307</v>
      </c>
      <c r="D2061" s="94" t="s">
        <v>305</v>
      </c>
      <c r="E2061" s="94" t="s">
        <v>272</v>
      </c>
      <c r="F2061" s="94" t="s">
        <v>236</v>
      </c>
      <c r="G2061" s="350" t="str">
        <f t="shared" si="323"/>
        <v>4.4.95.52.26</v>
      </c>
      <c r="H2061" s="95" t="s">
        <v>493</v>
      </c>
      <c r="I2061" s="207" t="str">
        <f t="shared" si="321"/>
        <v>A</v>
      </c>
      <c r="J2061" s="273">
        <f t="shared" ref="J2061:J2124" si="330">IF( (VALUE(F2061) &gt; 0), 5,IF( (VALUE(E2061) &gt; 0), 4,IF( (VALUE(D2061) &gt; 0), 3,IF( (VALUE(C2061) &gt; 0), 2,1))))</f>
        <v>5</v>
      </c>
      <c r="K2061" s="474" t="s">
        <v>61</v>
      </c>
      <c r="M2061" s="69" t="str">
        <f t="shared" si="324"/>
        <v>4.4.95.52.26</v>
      </c>
      <c r="N2061" s="69" t="str">
        <f t="shared" si="325"/>
        <v>44955226</v>
      </c>
      <c r="O2061" s="69" t="b">
        <f t="shared" si="326"/>
        <v>1</v>
      </c>
      <c r="P2061" s="186" t="str">
        <f t="shared" si="322"/>
        <v>44955226</v>
      </c>
      <c r="R2061" s="407" t="str">
        <f t="shared" si="327"/>
        <v>A</v>
      </c>
      <c r="S2061" s="66" t="b">
        <f t="shared" si="328"/>
        <v>1</v>
      </c>
      <c r="U2061" s="69" t="str">
        <f t="shared" si="329"/>
        <v>4.4.95.52.26 - INSTRUMENTOS MUSICAIS E ARTÍSTICOS</v>
      </c>
    </row>
    <row r="2062" spans="1:21" s="66" customFormat="1" x14ac:dyDescent="0.25">
      <c r="A2062" s="157"/>
      <c r="B2062" s="136" t="s">
        <v>307</v>
      </c>
      <c r="C2062" s="94" t="s">
        <v>307</v>
      </c>
      <c r="D2062" s="94" t="s">
        <v>305</v>
      </c>
      <c r="E2062" s="94" t="s">
        <v>272</v>
      </c>
      <c r="F2062" s="94" t="s">
        <v>260</v>
      </c>
      <c r="G2062" s="350" t="str">
        <f t="shared" si="323"/>
        <v>4.4.95.52.28</v>
      </c>
      <c r="H2062" s="95" t="s">
        <v>494</v>
      </c>
      <c r="I2062" s="207" t="str">
        <f t="shared" si="321"/>
        <v>A</v>
      </c>
      <c r="J2062" s="273">
        <f t="shared" si="330"/>
        <v>5</v>
      </c>
      <c r="K2062" s="474" t="s">
        <v>61</v>
      </c>
      <c r="M2062" s="69" t="str">
        <f t="shared" si="324"/>
        <v>4.4.95.52.28</v>
      </c>
      <c r="N2062" s="69" t="str">
        <f t="shared" si="325"/>
        <v>44955228</v>
      </c>
      <c r="O2062" s="69" t="b">
        <f t="shared" si="326"/>
        <v>1</v>
      </c>
      <c r="P2062" s="186" t="str">
        <f t="shared" si="322"/>
        <v>44955228</v>
      </c>
      <c r="R2062" s="407" t="str">
        <f t="shared" si="327"/>
        <v>A</v>
      </c>
      <c r="S2062" s="66" t="b">
        <f t="shared" si="328"/>
        <v>1</v>
      </c>
      <c r="U2062" s="69" t="str">
        <f t="shared" si="329"/>
        <v>4.4.95.52.28 - MÁQUINAS E EQUIPAMENTOS DE NATUREZA INDUSTRIAL</v>
      </c>
    </row>
    <row r="2063" spans="1:21" s="66" customFormat="1" x14ac:dyDescent="0.25">
      <c r="A2063" s="157"/>
      <c r="B2063" s="136" t="s">
        <v>307</v>
      </c>
      <c r="C2063" s="94" t="s">
        <v>307</v>
      </c>
      <c r="D2063" s="94" t="s">
        <v>305</v>
      </c>
      <c r="E2063" s="94" t="s">
        <v>272</v>
      </c>
      <c r="F2063" s="94" t="s">
        <v>215</v>
      </c>
      <c r="G2063" s="350" t="str">
        <f t="shared" si="323"/>
        <v>4.4.95.52.30</v>
      </c>
      <c r="H2063" s="95" t="s">
        <v>495</v>
      </c>
      <c r="I2063" s="207" t="str">
        <f t="shared" si="321"/>
        <v>A</v>
      </c>
      <c r="J2063" s="273">
        <f t="shared" si="330"/>
        <v>5</v>
      </c>
      <c r="K2063" s="474" t="s">
        <v>61</v>
      </c>
      <c r="M2063" s="69" t="str">
        <f t="shared" si="324"/>
        <v>4.4.95.52.30</v>
      </c>
      <c r="N2063" s="69" t="str">
        <f t="shared" si="325"/>
        <v>44955230</v>
      </c>
      <c r="O2063" s="69" t="b">
        <f t="shared" si="326"/>
        <v>1</v>
      </c>
      <c r="P2063" s="186" t="str">
        <f t="shared" si="322"/>
        <v>44955230</v>
      </c>
      <c r="R2063" s="407" t="str">
        <f t="shared" si="327"/>
        <v>A</v>
      </c>
      <c r="S2063" s="66" t="b">
        <f t="shared" si="328"/>
        <v>1</v>
      </c>
      <c r="U2063" s="69" t="str">
        <f t="shared" si="329"/>
        <v>4.4.95.52.30 - MÁQUINAS E EQUIPAMENTOS ENERGÉTICOS</v>
      </c>
    </row>
    <row r="2064" spans="1:21" s="66" customFormat="1" x14ac:dyDescent="0.25">
      <c r="A2064" s="157"/>
      <c r="B2064" s="136" t="s">
        <v>307</v>
      </c>
      <c r="C2064" s="94" t="s">
        <v>307</v>
      </c>
      <c r="D2064" s="94" t="s">
        <v>305</v>
      </c>
      <c r="E2064" s="94" t="s">
        <v>272</v>
      </c>
      <c r="F2064" s="94" t="s">
        <v>233</v>
      </c>
      <c r="G2064" s="350" t="str">
        <f t="shared" si="323"/>
        <v>4.4.95.52.32</v>
      </c>
      <c r="H2064" s="95" t="s">
        <v>496</v>
      </c>
      <c r="I2064" s="207" t="str">
        <f t="shared" si="321"/>
        <v>A</v>
      </c>
      <c r="J2064" s="273">
        <f t="shared" si="330"/>
        <v>5</v>
      </c>
      <c r="K2064" s="474" t="s">
        <v>61</v>
      </c>
      <c r="M2064" s="69" t="str">
        <f t="shared" si="324"/>
        <v>4.4.95.52.32</v>
      </c>
      <c r="N2064" s="69" t="str">
        <f t="shared" si="325"/>
        <v>44955232</v>
      </c>
      <c r="O2064" s="69" t="b">
        <f t="shared" si="326"/>
        <v>1</v>
      </c>
      <c r="P2064" s="186" t="str">
        <f t="shared" si="322"/>
        <v>44955232</v>
      </c>
      <c r="R2064" s="407" t="str">
        <f t="shared" si="327"/>
        <v>A</v>
      </c>
      <c r="S2064" s="66" t="b">
        <f t="shared" si="328"/>
        <v>1</v>
      </c>
      <c r="U2064" s="69" t="str">
        <f t="shared" si="329"/>
        <v>4.4.95.52.32 - MÁQUINAS E EQUIPAMENTOS GRÁFICOS</v>
      </c>
    </row>
    <row r="2065" spans="1:21" s="66" customFormat="1" x14ac:dyDescent="0.25">
      <c r="A2065" s="157"/>
      <c r="B2065" s="136" t="s">
        <v>307</v>
      </c>
      <c r="C2065" s="94" t="s">
        <v>307</v>
      </c>
      <c r="D2065" s="94" t="s">
        <v>305</v>
      </c>
      <c r="E2065" s="94" t="s">
        <v>272</v>
      </c>
      <c r="F2065" s="94" t="s">
        <v>239</v>
      </c>
      <c r="G2065" s="350" t="str">
        <f t="shared" si="323"/>
        <v>4.4.95.52.33</v>
      </c>
      <c r="H2065" s="95" t="s">
        <v>497</v>
      </c>
      <c r="I2065" s="207" t="str">
        <f t="shared" si="321"/>
        <v>A</v>
      </c>
      <c r="J2065" s="273">
        <f t="shared" si="330"/>
        <v>5</v>
      </c>
      <c r="K2065" s="474" t="s">
        <v>61</v>
      </c>
      <c r="M2065" s="69" t="str">
        <f t="shared" si="324"/>
        <v>4.4.95.52.33</v>
      </c>
      <c r="N2065" s="69" t="str">
        <f t="shared" si="325"/>
        <v>44955233</v>
      </c>
      <c r="O2065" s="69" t="b">
        <f t="shared" si="326"/>
        <v>1</v>
      </c>
      <c r="P2065" s="186" t="str">
        <f t="shared" si="322"/>
        <v>44955233</v>
      </c>
      <c r="R2065" s="407" t="str">
        <f t="shared" si="327"/>
        <v>A</v>
      </c>
      <c r="S2065" s="66" t="b">
        <f t="shared" si="328"/>
        <v>1</v>
      </c>
      <c r="U2065" s="69" t="str">
        <f t="shared" si="329"/>
        <v>4.4.95.52.33 - EQUIPAMENTOS PARA ÁUDIO, VÍDEO E FOTO</v>
      </c>
    </row>
    <row r="2066" spans="1:21" s="66" customFormat="1" x14ac:dyDescent="0.25">
      <c r="A2066" s="157"/>
      <c r="B2066" s="136" t="s">
        <v>307</v>
      </c>
      <c r="C2066" s="94" t="s">
        <v>307</v>
      </c>
      <c r="D2066" s="94" t="s">
        <v>305</v>
      </c>
      <c r="E2066" s="94" t="s">
        <v>272</v>
      </c>
      <c r="F2066" s="94" t="s">
        <v>234</v>
      </c>
      <c r="G2066" s="350" t="str">
        <f t="shared" si="323"/>
        <v>4.4.95.52.34</v>
      </c>
      <c r="H2066" s="95" t="s">
        <v>498</v>
      </c>
      <c r="I2066" s="207" t="str">
        <f t="shared" si="321"/>
        <v>A</v>
      </c>
      <c r="J2066" s="273">
        <f t="shared" si="330"/>
        <v>5</v>
      </c>
      <c r="K2066" s="474" t="s">
        <v>61</v>
      </c>
      <c r="M2066" s="69" t="str">
        <f t="shared" si="324"/>
        <v>4.4.95.52.34</v>
      </c>
      <c r="N2066" s="69" t="str">
        <f t="shared" si="325"/>
        <v>44955234</v>
      </c>
      <c r="O2066" s="69" t="b">
        <f t="shared" si="326"/>
        <v>1</v>
      </c>
      <c r="P2066" s="186" t="str">
        <f t="shared" si="322"/>
        <v>44955234</v>
      </c>
      <c r="R2066" s="407" t="str">
        <f t="shared" si="327"/>
        <v>A</v>
      </c>
      <c r="S2066" s="66" t="b">
        <f t="shared" si="328"/>
        <v>1</v>
      </c>
      <c r="U2066" s="69" t="str">
        <f t="shared" si="329"/>
        <v>4.4.95.52.34 - MÁQUINAS, UTENSÍLIOS E EQUIPAMENTOS DIVERSOS</v>
      </c>
    </row>
    <row r="2067" spans="1:21" s="66" customFormat="1" x14ac:dyDescent="0.25">
      <c r="A2067" s="157"/>
      <c r="B2067" s="136" t="s">
        <v>307</v>
      </c>
      <c r="C2067" s="94" t="s">
        <v>307</v>
      </c>
      <c r="D2067" s="94" t="s">
        <v>305</v>
      </c>
      <c r="E2067" s="94" t="s">
        <v>272</v>
      </c>
      <c r="F2067" s="94" t="s">
        <v>268</v>
      </c>
      <c r="G2067" s="350" t="str">
        <f t="shared" si="323"/>
        <v>4.4.95.52.35</v>
      </c>
      <c r="H2067" s="95" t="s">
        <v>499</v>
      </c>
      <c r="I2067" s="207" t="str">
        <f t="shared" si="321"/>
        <v>A</v>
      </c>
      <c r="J2067" s="273">
        <f t="shared" si="330"/>
        <v>5</v>
      </c>
      <c r="K2067" s="474" t="s">
        <v>61</v>
      </c>
      <c r="M2067" s="69" t="str">
        <f t="shared" si="324"/>
        <v>4.4.95.52.35</v>
      </c>
      <c r="N2067" s="69" t="str">
        <f t="shared" si="325"/>
        <v>44955235</v>
      </c>
      <c r="O2067" s="69" t="b">
        <f t="shared" si="326"/>
        <v>1</v>
      </c>
      <c r="P2067" s="186" t="str">
        <f t="shared" si="322"/>
        <v>44955235</v>
      </c>
      <c r="R2067" s="407" t="str">
        <f t="shared" si="327"/>
        <v>A</v>
      </c>
      <c r="S2067" s="66" t="b">
        <f t="shared" si="328"/>
        <v>1</v>
      </c>
      <c r="U2067" s="69" t="str">
        <f t="shared" si="329"/>
        <v>4.4.95.52.35 - EQUIPAMENTOS DE PROCESSAMENTO DE DADOS</v>
      </c>
    </row>
    <row r="2068" spans="1:21" s="66" customFormat="1" x14ac:dyDescent="0.25">
      <c r="A2068" s="157"/>
      <c r="B2068" s="136" t="s">
        <v>307</v>
      </c>
      <c r="C2068" s="94" t="s">
        <v>307</v>
      </c>
      <c r="D2068" s="94" t="s">
        <v>305</v>
      </c>
      <c r="E2068" s="94" t="s">
        <v>272</v>
      </c>
      <c r="F2068" s="94" t="s">
        <v>250</v>
      </c>
      <c r="G2068" s="350" t="str">
        <f t="shared" si="323"/>
        <v>4.4.95.52.36</v>
      </c>
      <c r="H2068" s="95" t="s">
        <v>500</v>
      </c>
      <c r="I2068" s="207" t="str">
        <f t="shared" ref="I2068:I2131" si="331">IF(J2068&lt;J2069,"S","A")</f>
        <v>A</v>
      </c>
      <c r="J2068" s="273">
        <f t="shared" si="330"/>
        <v>5</v>
      </c>
      <c r="K2068" s="474" t="s">
        <v>61</v>
      </c>
      <c r="M2068" s="69" t="str">
        <f t="shared" si="324"/>
        <v>4.4.95.52.36</v>
      </c>
      <c r="N2068" s="69" t="str">
        <f t="shared" si="325"/>
        <v>44955236</v>
      </c>
      <c r="O2068" s="69" t="b">
        <f t="shared" si="326"/>
        <v>1</v>
      </c>
      <c r="P2068" s="186" t="str">
        <f t="shared" si="322"/>
        <v>44955236</v>
      </c>
      <c r="R2068" s="407" t="str">
        <f t="shared" si="327"/>
        <v>A</v>
      </c>
      <c r="S2068" s="66" t="b">
        <f t="shared" si="328"/>
        <v>1</v>
      </c>
      <c r="U2068" s="69" t="str">
        <f t="shared" si="329"/>
        <v>4.4.95.52.36 - MÁQUINAS, INSTALAÇÕES E UTENSÍLIOS DE ESCRITÓRIO</v>
      </c>
    </row>
    <row r="2069" spans="1:21" s="66" customFormat="1" x14ac:dyDescent="0.25">
      <c r="A2069" s="157"/>
      <c r="B2069" s="136" t="s">
        <v>307</v>
      </c>
      <c r="C2069" s="94" t="s">
        <v>307</v>
      </c>
      <c r="D2069" s="94" t="s">
        <v>305</v>
      </c>
      <c r="E2069" s="94" t="s">
        <v>272</v>
      </c>
      <c r="F2069" s="94" t="s">
        <v>232</v>
      </c>
      <c r="G2069" s="350" t="str">
        <f t="shared" si="323"/>
        <v>4.4.95.52.38</v>
      </c>
      <c r="H2069" s="95" t="s">
        <v>501</v>
      </c>
      <c r="I2069" s="207" t="str">
        <f t="shared" si="331"/>
        <v>A</v>
      </c>
      <c r="J2069" s="273">
        <f t="shared" si="330"/>
        <v>5</v>
      </c>
      <c r="K2069" s="474" t="s">
        <v>61</v>
      </c>
      <c r="M2069" s="69" t="str">
        <f t="shared" si="324"/>
        <v>4.4.95.52.38</v>
      </c>
      <c r="N2069" s="69" t="str">
        <f t="shared" si="325"/>
        <v>44955238</v>
      </c>
      <c r="O2069" s="69" t="b">
        <f t="shared" si="326"/>
        <v>1</v>
      </c>
      <c r="P2069" s="186" t="str">
        <f t="shared" si="322"/>
        <v>44955238</v>
      </c>
      <c r="R2069" s="407" t="str">
        <f t="shared" si="327"/>
        <v>A</v>
      </c>
      <c r="S2069" s="66" t="b">
        <f t="shared" si="328"/>
        <v>1</v>
      </c>
      <c r="U2069" s="69" t="str">
        <f t="shared" si="329"/>
        <v>4.4.95.52.38 - MÁQUINAS, FERRAMENTAS E UTENSÍLIOS DE OFICINA</v>
      </c>
    </row>
    <row r="2070" spans="1:21" s="66" customFormat="1" x14ac:dyDescent="0.25">
      <c r="A2070" s="157"/>
      <c r="B2070" s="136" t="s">
        <v>307</v>
      </c>
      <c r="C2070" s="94" t="s">
        <v>307</v>
      </c>
      <c r="D2070" s="94" t="s">
        <v>305</v>
      </c>
      <c r="E2070" s="94" t="s">
        <v>272</v>
      </c>
      <c r="F2070" s="94" t="s">
        <v>262</v>
      </c>
      <c r="G2070" s="350" t="str">
        <f t="shared" si="323"/>
        <v>4.4.95.52.39</v>
      </c>
      <c r="H2070" s="95" t="s">
        <v>502</v>
      </c>
      <c r="I2070" s="207" t="str">
        <f t="shared" si="331"/>
        <v>A</v>
      </c>
      <c r="J2070" s="273">
        <f t="shared" si="330"/>
        <v>5</v>
      </c>
      <c r="K2070" s="474" t="s">
        <v>61</v>
      </c>
      <c r="M2070" s="69" t="str">
        <f t="shared" si="324"/>
        <v>4.4.95.52.39</v>
      </c>
      <c r="N2070" s="69" t="str">
        <f t="shared" si="325"/>
        <v>44955239</v>
      </c>
      <c r="O2070" s="69" t="b">
        <f t="shared" si="326"/>
        <v>1</v>
      </c>
      <c r="P2070" s="186" t="str">
        <f t="shared" si="322"/>
        <v>44955239</v>
      </c>
      <c r="R2070" s="407" t="str">
        <f t="shared" si="327"/>
        <v>A</v>
      </c>
      <c r="S2070" s="66" t="b">
        <f t="shared" si="328"/>
        <v>1</v>
      </c>
      <c r="U2070" s="69" t="str">
        <f t="shared" si="329"/>
        <v>4.4.95.52.39 - EQUIPAMENTOS E UTENSÍLIOS HIDRÁULICOS E ELÉTRICOS</v>
      </c>
    </row>
    <row r="2071" spans="1:21" s="66" customFormat="1" x14ac:dyDescent="0.25">
      <c r="A2071" s="157"/>
      <c r="B2071" s="136" t="s">
        <v>307</v>
      </c>
      <c r="C2071" s="94" t="s">
        <v>307</v>
      </c>
      <c r="D2071" s="94" t="s">
        <v>305</v>
      </c>
      <c r="E2071" s="94" t="s">
        <v>272</v>
      </c>
      <c r="F2071" s="94" t="s">
        <v>231</v>
      </c>
      <c r="G2071" s="350" t="str">
        <f t="shared" si="323"/>
        <v>4.4.95.52.40</v>
      </c>
      <c r="H2071" s="95" t="s">
        <v>503</v>
      </c>
      <c r="I2071" s="207" t="str">
        <f t="shared" si="331"/>
        <v>A</v>
      </c>
      <c r="J2071" s="273">
        <f t="shared" si="330"/>
        <v>5</v>
      </c>
      <c r="K2071" s="474" t="s">
        <v>61</v>
      </c>
      <c r="M2071" s="69" t="str">
        <f t="shared" si="324"/>
        <v>4.4.95.52.40</v>
      </c>
      <c r="N2071" s="69" t="str">
        <f t="shared" si="325"/>
        <v>44955240</v>
      </c>
      <c r="O2071" s="69" t="b">
        <f t="shared" si="326"/>
        <v>1</v>
      </c>
      <c r="P2071" s="186" t="str">
        <f t="shared" si="322"/>
        <v>44955240</v>
      </c>
      <c r="R2071" s="407" t="str">
        <f t="shared" si="327"/>
        <v>A</v>
      </c>
      <c r="S2071" s="66" t="b">
        <f t="shared" si="328"/>
        <v>1</v>
      </c>
      <c r="U2071" s="69" t="str">
        <f t="shared" si="329"/>
        <v>4.4.95.52.40 - MÁQUINAS E EQUIPAMENTOS AGRÍCOLAS E RODOVIÁRIOS</v>
      </c>
    </row>
    <row r="2072" spans="1:21" s="66" customFormat="1" x14ac:dyDescent="0.25">
      <c r="A2072" s="157"/>
      <c r="B2072" s="136" t="s">
        <v>307</v>
      </c>
      <c r="C2072" s="94" t="s">
        <v>307</v>
      </c>
      <c r="D2072" s="94" t="s">
        <v>305</v>
      </c>
      <c r="E2072" s="94" t="s">
        <v>272</v>
      </c>
      <c r="F2072" s="94" t="s">
        <v>242</v>
      </c>
      <c r="G2072" s="350" t="str">
        <f t="shared" si="323"/>
        <v>4.4.95.52.42</v>
      </c>
      <c r="H2072" s="95" t="s">
        <v>340</v>
      </c>
      <c r="I2072" s="207" t="str">
        <f t="shared" si="331"/>
        <v>A</v>
      </c>
      <c r="J2072" s="273">
        <f t="shared" si="330"/>
        <v>5</v>
      </c>
      <c r="K2072" s="474" t="s">
        <v>61</v>
      </c>
      <c r="M2072" s="69" t="str">
        <f t="shared" si="324"/>
        <v>4.4.95.52.42</v>
      </c>
      <c r="N2072" s="69" t="str">
        <f t="shared" si="325"/>
        <v>44955242</v>
      </c>
      <c r="O2072" s="69" t="b">
        <f t="shared" si="326"/>
        <v>1</v>
      </c>
      <c r="P2072" s="186" t="str">
        <f t="shared" si="322"/>
        <v>44955242</v>
      </c>
      <c r="R2072" s="407" t="str">
        <f t="shared" si="327"/>
        <v>A</v>
      </c>
      <c r="S2072" s="66" t="b">
        <f t="shared" si="328"/>
        <v>1</v>
      </c>
      <c r="U2072" s="69" t="str">
        <f t="shared" si="329"/>
        <v>4.4.95.52.42 - MOBILIÁRIO EM GERAL</v>
      </c>
    </row>
    <row r="2073" spans="1:21" s="66" customFormat="1" x14ac:dyDescent="0.25">
      <c r="A2073" s="157"/>
      <c r="B2073" s="136" t="s">
        <v>307</v>
      </c>
      <c r="C2073" s="94" t="s">
        <v>307</v>
      </c>
      <c r="D2073" s="94" t="s">
        <v>305</v>
      </c>
      <c r="E2073" s="94" t="s">
        <v>272</v>
      </c>
      <c r="F2073" s="94" t="s">
        <v>244</v>
      </c>
      <c r="G2073" s="350" t="str">
        <f t="shared" si="323"/>
        <v>4.4.95.52.44</v>
      </c>
      <c r="H2073" s="95" t="s">
        <v>504</v>
      </c>
      <c r="I2073" s="207" t="str">
        <f t="shared" si="331"/>
        <v>A</v>
      </c>
      <c r="J2073" s="273">
        <f t="shared" si="330"/>
        <v>5</v>
      </c>
      <c r="K2073" s="474" t="s">
        <v>61</v>
      </c>
      <c r="M2073" s="69" t="str">
        <f t="shared" si="324"/>
        <v>4.4.95.52.44</v>
      </c>
      <c r="N2073" s="69" t="str">
        <f t="shared" si="325"/>
        <v>44955244</v>
      </c>
      <c r="O2073" s="69" t="b">
        <f t="shared" si="326"/>
        <v>1</v>
      </c>
      <c r="P2073" s="186" t="str">
        <f t="shared" si="322"/>
        <v>44955244</v>
      </c>
      <c r="R2073" s="407" t="str">
        <f t="shared" si="327"/>
        <v>A</v>
      </c>
      <c r="S2073" s="66" t="b">
        <f t="shared" si="328"/>
        <v>1</v>
      </c>
      <c r="U2073" s="69" t="str">
        <f t="shared" si="329"/>
        <v>4.4.95.52.44 - OBRAS DE ARTE E PEÇAS PARA MUSEU</v>
      </c>
    </row>
    <row r="2074" spans="1:21" s="66" customFormat="1" x14ac:dyDescent="0.25">
      <c r="A2074" s="157"/>
      <c r="B2074" s="136" t="s">
        <v>307</v>
      </c>
      <c r="C2074" s="94" t="s">
        <v>307</v>
      </c>
      <c r="D2074" s="94" t="s">
        <v>305</v>
      </c>
      <c r="E2074" s="94" t="s">
        <v>272</v>
      </c>
      <c r="F2074" s="94" t="s">
        <v>246</v>
      </c>
      <c r="G2074" s="350" t="str">
        <f t="shared" si="323"/>
        <v>4.4.95.52.46</v>
      </c>
      <c r="H2074" s="95" t="s">
        <v>505</v>
      </c>
      <c r="I2074" s="207" t="str">
        <f t="shared" si="331"/>
        <v>A</v>
      </c>
      <c r="J2074" s="273">
        <f t="shared" si="330"/>
        <v>5</v>
      </c>
      <c r="K2074" s="474" t="s">
        <v>61</v>
      </c>
      <c r="M2074" s="69" t="str">
        <f t="shared" si="324"/>
        <v>4.4.95.52.46</v>
      </c>
      <c r="N2074" s="69" t="str">
        <f t="shared" si="325"/>
        <v>44955246</v>
      </c>
      <c r="O2074" s="69" t="b">
        <f t="shared" si="326"/>
        <v>1</v>
      </c>
      <c r="P2074" s="186" t="str">
        <f t="shared" si="322"/>
        <v>44955246</v>
      </c>
      <c r="R2074" s="407" t="str">
        <f t="shared" si="327"/>
        <v>A</v>
      </c>
      <c r="S2074" s="66" t="b">
        <f t="shared" si="328"/>
        <v>1</v>
      </c>
      <c r="U2074" s="69" t="str">
        <f t="shared" si="329"/>
        <v>4.4.95.52.46 - SEMOVENTES E EQUIPAMENTOS DE MONTARIA</v>
      </c>
    </row>
    <row r="2075" spans="1:21" s="66" customFormat="1" x14ac:dyDescent="0.25">
      <c r="A2075" s="157"/>
      <c r="B2075" s="136" t="s">
        <v>307</v>
      </c>
      <c r="C2075" s="94" t="s">
        <v>307</v>
      </c>
      <c r="D2075" s="94" t="s">
        <v>305</v>
      </c>
      <c r="E2075" s="94" t="s">
        <v>272</v>
      </c>
      <c r="F2075" s="94" t="s">
        <v>248</v>
      </c>
      <c r="G2075" s="350" t="str">
        <f t="shared" si="323"/>
        <v>4.4.95.52.48</v>
      </c>
      <c r="H2075" s="95" t="s">
        <v>341</v>
      </c>
      <c r="I2075" s="207" t="str">
        <f t="shared" si="331"/>
        <v>A</v>
      </c>
      <c r="J2075" s="273">
        <f t="shared" si="330"/>
        <v>5</v>
      </c>
      <c r="K2075" s="474" t="s">
        <v>61</v>
      </c>
      <c r="M2075" s="69" t="str">
        <f t="shared" si="324"/>
        <v>4.4.95.52.48</v>
      </c>
      <c r="N2075" s="69" t="str">
        <f t="shared" si="325"/>
        <v>44955248</v>
      </c>
      <c r="O2075" s="69" t="b">
        <f t="shared" si="326"/>
        <v>1</v>
      </c>
      <c r="P2075" s="186" t="str">
        <f t="shared" si="322"/>
        <v>44955248</v>
      </c>
      <c r="R2075" s="407" t="str">
        <f t="shared" si="327"/>
        <v>A</v>
      </c>
      <c r="S2075" s="66" t="b">
        <f t="shared" si="328"/>
        <v>1</v>
      </c>
      <c r="U2075" s="69" t="str">
        <f t="shared" si="329"/>
        <v>4.4.95.52.48 - VEÍCULOS DIVERSOS</v>
      </c>
    </row>
    <row r="2076" spans="1:21" s="66" customFormat="1" x14ac:dyDescent="0.25">
      <c r="A2076" s="157"/>
      <c r="B2076" s="136" t="s">
        <v>307</v>
      </c>
      <c r="C2076" s="94" t="s">
        <v>307</v>
      </c>
      <c r="D2076" s="94" t="s">
        <v>305</v>
      </c>
      <c r="E2076" s="94" t="s">
        <v>272</v>
      </c>
      <c r="F2076" s="94" t="s">
        <v>235</v>
      </c>
      <c r="G2076" s="350" t="str">
        <f t="shared" si="323"/>
        <v>4.4.95.52.50</v>
      </c>
      <c r="H2076" s="95" t="s">
        <v>506</v>
      </c>
      <c r="I2076" s="207" t="str">
        <f t="shared" si="331"/>
        <v>A</v>
      </c>
      <c r="J2076" s="273">
        <f t="shared" si="330"/>
        <v>5</v>
      </c>
      <c r="K2076" s="474" t="s">
        <v>61</v>
      </c>
      <c r="M2076" s="69" t="str">
        <f t="shared" si="324"/>
        <v>4.4.95.52.50</v>
      </c>
      <c r="N2076" s="69" t="str">
        <f t="shared" si="325"/>
        <v>44955250</v>
      </c>
      <c r="O2076" s="69" t="b">
        <f t="shared" si="326"/>
        <v>1</v>
      </c>
      <c r="P2076" s="186" t="str">
        <f t="shared" si="322"/>
        <v>44955250</v>
      </c>
      <c r="R2076" s="407" t="str">
        <f t="shared" si="327"/>
        <v>A</v>
      </c>
      <c r="S2076" s="66" t="b">
        <f t="shared" si="328"/>
        <v>1</v>
      </c>
      <c r="U2076" s="69" t="str">
        <f t="shared" si="329"/>
        <v>4.4.95.52.50 - VEÍCULOS FERROVIÁRIOS</v>
      </c>
    </row>
    <row r="2077" spans="1:21" s="66" customFormat="1" x14ac:dyDescent="0.25">
      <c r="A2077" s="157"/>
      <c r="B2077" s="136" t="s">
        <v>307</v>
      </c>
      <c r="C2077" s="94" t="s">
        <v>307</v>
      </c>
      <c r="D2077" s="94" t="s">
        <v>305</v>
      </c>
      <c r="E2077" s="94" t="s">
        <v>272</v>
      </c>
      <c r="F2077" s="94" t="s">
        <v>271</v>
      </c>
      <c r="G2077" s="350" t="str">
        <f t="shared" si="323"/>
        <v>4.4.95.52.51</v>
      </c>
      <c r="H2077" s="95" t="s">
        <v>507</v>
      </c>
      <c r="I2077" s="207" t="str">
        <f t="shared" si="331"/>
        <v>A</v>
      </c>
      <c r="J2077" s="273">
        <f t="shared" si="330"/>
        <v>5</v>
      </c>
      <c r="K2077" s="474" t="s">
        <v>61</v>
      </c>
      <c r="M2077" s="69" t="str">
        <f t="shared" si="324"/>
        <v>4.4.95.52.51</v>
      </c>
      <c r="N2077" s="69" t="str">
        <f t="shared" si="325"/>
        <v>44955251</v>
      </c>
      <c r="O2077" s="69" t="b">
        <f t="shared" si="326"/>
        <v>1</v>
      </c>
      <c r="P2077" s="186" t="str">
        <f t="shared" si="322"/>
        <v>44955251</v>
      </c>
      <c r="R2077" s="407" t="str">
        <f t="shared" si="327"/>
        <v>A</v>
      </c>
      <c r="S2077" s="66" t="b">
        <f t="shared" si="328"/>
        <v>1</v>
      </c>
      <c r="U2077" s="69" t="str">
        <f t="shared" si="329"/>
        <v>4.4.95.52.51 - PEÇAS NÃO INCORPORÁVEIS A IMÓVEIS</v>
      </c>
    </row>
    <row r="2078" spans="1:21" s="66" customFormat="1" x14ac:dyDescent="0.25">
      <c r="A2078" s="157"/>
      <c r="B2078" s="136" t="s">
        <v>307</v>
      </c>
      <c r="C2078" s="94" t="s">
        <v>307</v>
      </c>
      <c r="D2078" s="94" t="s">
        <v>305</v>
      </c>
      <c r="E2078" s="94" t="s">
        <v>272</v>
      </c>
      <c r="F2078" s="94" t="s">
        <v>272</v>
      </c>
      <c r="G2078" s="350" t="str">
        <f t="shared" si="323"/>
        <v>4.4.95.52.52</v>
      </c>
      <c r="H2078" s="95" t="s">
        <v>342</v>
      </c>
      <c r="I2078" s="207" t="str">
        <f t="shared" si="331"/>
        <v>A</v>
      </c>
      <c r="J2078" s="273">
        <f t="shared" si="330"/>
        <v>5</v>
      </c>
      <c r="K2078" s="474" t="s">
        <v>61</v>
      </c>
      <c r="M2078" s="69" t="str">
        <f t="shared" si="324"/>
        <v>4.4.95.52.52</v>
      </c>
      <c r="N2078" s="69" t="str">
        <f t="shared" si="325"/>
        <v>44955252</v>
      </c>
      <c r="O2078" s="69" t="b">
        <f t="shared" si="326"/>
        <v>1</v>
      </c>
      <c r="P2078" s="186" t="str">
        <f t="shared" si="322"/>
        <v>44955252</v>
      </c>
      <c r="R2078" s="407" t="str">
        <f t="shared" si="327"/>
        <v>A</v>
      </c>
      <c r="S2078" s="66" t="b">
        <f t="shared" si="328"/>
        <v>1</v>
      </c>
      <c r="U2078" s="69" t="str">
        <f t="shared" si="329"/>
        <v>4.4.95.52.52 - VEÍCULOS DE TRAÇÃO MECÂNICA</v>
      </c>
    </row>
    <row r="2079" spans="1:21" s="66" customFormat="1" x14ac:dyDescent="0.25">
      <c r="A2079" s="157"/>
      <c r="B2079" s="136" t="s">
        <v>307</v>
      </c>
      <c r="C2079" s="94" t="s">
        <v>307</v>
      </c>
      <c r="D2079" s="94" t="s">
        <v>305</v>
      </c>
      <c r="E2079" s="94" t="s">
        <v>272</v>
      </c>
      <c r="F2079" s="94" t="s">
        <v>273</v>
      </c>
      <c r="G2079" s="350" t="str">
        <f t="shared" si="323"/>
        <v>4.4.95.52.53</v>
      </c>
      <c r="H2079" s="95" t="s">
        <v>508</v>
      </c>
      <c r="I2079" s="207" t="str">
        <f t="shared" si="331"/>
        <v>A</v>
      </c>
      <c r="J2079" s="273">
        <f t="shared" si="330"/>
        <v>5</v>
      </c>
      <c r="K2079" s="474" t="s">
        <v>61</v>
      </c>
      <c r="M2079" s="69" t="str">
        <f t="shared" si="324"/>
        <v>4.4.95.52.53</v>
      </c>
      <c r="N2079" s="69" t="str">
        <f t="shared" si="325"/>
        <v>44955253</v>
      </c>
      <c r="O2079" s="69" t="b">
        <f t="shared" si="326"/>
        <v>1</v>
      </c>
      <c r="P2079" s="186" t="str">
        <f t="shared" si="322"/>
        <v>44955253</v>
      </c>
      <c r="R2079" s="407" t="str">
        <f t="shared" si="327"/>
        <v>A</v>
      </c>
      <c r="S2079" s="66" t="b">
        <f t="shared" si="328"/>
        <v>1</v>
      </c>
      <c r="U2079" s="69" t="str">
        <f t="shared" si="329"/>
        <v>4.4.95.52.53 - CARROS DE COMBATE</v>
      </c>
    </row>
    <row r="2080" spans="1:21" s="66" customFormat="1" x14ac:dyDescent="0.25">
      <c r="A2080" s="157"/>
      <c r="B2080" s="136" t="s">
        <v>307</v>
      </c>
      <c r="C2080" s="94" t="s">
        <v>307</v>
      </c>
      <c r="D2080" s="94" t="s">
        <v>305</v>
      </c>
      <c r="E2080" s="94" t="s">
        <v>272</v>
      </c>
      <c r="F2080" s="94" t="s">
        <v>274</v>
      </c>
      <c r="G2080" s="350" t="str">
        <f t="shared" si="323"/>
        <v>4.4.95.52.54</v>
      </c>
      <c r="H2080" s="95" t="s">
        <v>509</v>
      </c>
      <c r="I2080" s="207" t="str">
        <f t="shared" si="331"/>
        <v>A</v>
      </c>
      <c r="J2080" s="273">
        <f t="shared" si="330"/>
        <v>5</v>
      </c>
      <c r="K2080" s="474" t="s">
        <v>61</v>
      </c>
      <c r="M2080" s="69" t="str">
        <f t="shared" si="324"/>
        <v>4.4.95.52.54</v>
      </c>
      <c r="N2080" s="69" t="str">
        <f t="shared" si="325"/>
        <v>44955254</v>
      </c>
      <c r="O2080" s="69" t="b">
        <f t="shared" si="326"/>
        <v>1</v>
      </c>
      <c r="P2080" s="186" t="str">
        <f t="shared" si="322"/>
        <v>44955254</v>
      </c>
      <c r="R2080" s="407" t="str">
        <f t="shared" si="327"/>
        <v>A</v>
      </c>
      <c r="S2080" s="66" t="b">
        <f t="shared" si="328"/>
        <v>1</v>
      </c>
      <c r="U2080" s="69" t="str">
        <f t="shared" si="329"/>
        <v>4.4.95.52.54 - EQUIPAMENTOS, PEÇAS E ACESSÓRIOS AERONÁUTICOS</v>
      </c>
    </row>
    <row r="2081" spans="1:21" s="66" customFormat="1" x14ac:dyDescent="0.25">
      <c r="A2081" s="157"/>
      <c r="B2081" s="136" t="s">
        <v>307</v>
      </c>
      <c r="C2081" s="94" t="s">
        <v>307</v>
      </c>
      <c r="D2081" s="94" t="s">
        <v>305</v>
      </c>
      <c r="E2081" s="94" t="s">
        <v>272</v>
      </c>
      <c r="F2081" s="94" t="s">
        <v>275</v>
      </c>
      <c r="G2081" s="350" t="str">
        <f t="shared" si="323"/>
        <v>4.4.95.52.56</v>
      </c>
      <c r="H2081" s="95" t="s">
        <v>510</v>
      </c>
      <c r="I2081" s="207" t="str">
        <f t="shared" si="331"/>
        <v>A</v>
      </c>
      <c r="J2081" s="273">
        <f t="shared" si="330"/>
        <v>5</v>
      </c>
      <c r="K2081" s="474" t="s">
        <v>61</v>
      </c>
      <c r="M2081" s="69" t="str">
        <f t="shared" si="324"/>
        <v>4.4.95.52.56</v>
      </c>
      <c r="N2081" s="69" t="str">
        <f t="shared" si="325"/>
        <v>44955256</v>
      </c>
      <c r="O2081" s="69" t="b">
        <f t="shared" si="326"/>
        <v>1</v>
      </c>
      <c r="P2081" s="186" t="str">
        <f t="shared" si="322"/>
        <v>44955256</v>
      </c>
      <c r="R2081" s="407" t="str">
        <f t="shared" si="327"/>
        <v>A</v>
      </c>
      <c r="S2081" s="66" t="b">
        <f t="shared" si="328"/>
        <v>1</v>
      </c>
      <c r="U2081" s="69" t="str">
        <f t="shared" si="329"/>
        <v>4.4.95.52.56 - EQUIPAMENTOS, PEÇAS E ACESSÓRIOS DE PROTEÇÃO AO VOO</v>
      </c>
    </row>
    <row r="2082" spans="1:21" s="66" customFormat="1" x14ac:dyDescent="0.25">
      <c r="A2082" s="157"/>
      <c r="B2082" s="136" t="s">
        <v>307</v>
      </c>
      <c r="C2082" s="94" t="s">
        <v>307</v>
      </c>
      <c r="D2082" s="94" t="s">
        <v>305</v>
      </c>
      <c r="E2082" s="94" t="s">
        <v>272</v>
      </c>
      <c r="F2082" s="94" t="s">
        <v>308</v>
      </c>
      <c r="G2082" s="350" t="str">
        <f t="shared" si="323"/>
        <v>4.4.95.52.57</v>
      </c>
      <c r="H2082" s="95" t="s">
        <v>511</v>
      </c>
      <c r="I2082" s="207" t="str">
        <f t="shared" si="331"/>
        <v>A</v>
      </c>
      <c r="J2082" s="273">
        <f t="shared" si="330"/>
        <v>5</v>
      </c>
      <c r="K2082" s="474" t="s">
        <v>61</v>
      </c>
      <c r="M2082" s="69" t="str">
        <f t="shared" si="324"/>
        <v>4.4.95.52.57</v>
      </c>
      <c r="N2082" s="69" t="str">
        <f t="shared" si="325"/>
        <v>44955257</v>
      </c>
      <c r="O2082" s="69" t="b">
        <f t="shared" si="326"/>
        <v>1</v>
      </c>
      <c r="P2082" s="186" t="str">
        <f t="shared" si="322"/>
        <v>44955257</v>
      </c>
      <c r="R2082" s="407" t="str">
        <f t="shared" si="327"/>
        <v>A</v>
      </c>
      <c r="S2082" s="66" t="b">
        <f t="shared" si="328"/>
        <v>1</v>
      </c>
      <c r="U2082" s="69" t="str">
        <f t="shared" si="329"/>
        <v>4.4.95.52.57 - ACESSÓRIOS PARA AUTOMÓVEIS</v>
      </c>
    </row>
    <row r="2083" spans="1:21" s="66" customFormat="1" x14ac:dyDescent="0.25">
      <c r="A2083" s="157"/>
      <c r="B2083" s="136" t="s">
        <v>307</v>
      </c>
      <c r="C2083" s="94" t="s">
        <v>307</v>
      </c>
      <c r="D2083" s="94" t="s">
        <v>305</v>
      </c>
      <c r="E2083" s="94" t="s">
        <v>272</v>
      </c>
      <c r="F2083" s="94" t="s">
        <v>276</v>
      </c>
      <c r="G2083" s="350" t="str">
        <f t="shared" si="323"/>
        <v>4.4.95.52.58</v>
      </c>
      <c r="H2083" s="95" t="s">
        <v>512</v>
      </c>
      <c r="I2083" s="207" t="str">
        <f t="shared" si="331"/>
        <v>A</v>
      </c>
      <c r="J2083" s="273">
        <f t="shared" si="330"/>
        <v>5</v>
      </c>
      <c r="K2083" s="474" t="s">
        <v>61</v>
      </c>
      <c r="M2083" s="69" t="str">
        <f t="shared" si="324"/>
        <v>4.4.95.52.58</v>
      </c>
      <c r="N2083" s="69" t="str">
        <f t="shared" si="325"/>
        <v>44955258</v>
      </c>
      <c r="O2083" s="69" t="b">
        <f t="shared" si="326"/>
        <v>1</v>
      </c>
      <c r="P2083" s="186" t="str">
        <f t="shared" si="322"/>
        <v>44955258</v>
      </c>
      <c r="R2083" s="407" t="str">
        <f t="shared" si="327"/>
        <v>A</v>
      </c>
      <c r="S2083" s="66" t="b">
        <f t="shared" si="328"/>
        <v>1</v>
      </c>
      <c r="U2083" s="69" t="str">
        <f t="shared" si="329"/>
        <v>4.4.95.52.58 - EQUIPAMENTOS DE MERGULHO E SALVAMENTO</v>
      </c>
    </row>
    <row r="2084" spans="1:21" s="66" customFormat="1" x14ac:dyDescent="0.25">
      <c r="A2084" s="157"/>
      <c r="B2084" s="136" t="s">
        <v>307</v>
      </c>
      <c r="C2084" s="94" t="s">
        <v>307</v>
      </c>
      <c r="D2084" s="94" t="s">
        <v>305</v>
      </c>
      <c r="E2084" s="94" t="s">
        <v>272</v>
      </c>
      <c r="F2084" s="94" t="s">
        <v>269</v>
      </c>
      <c r="G2084" s="350" t="str">
        <f t="shared" si="323"/>
        <v>4.4.95.52.60</v>
      </c>
      <c r="H2084" s="95" t="s">
        <v>513</v>
      </c>
      <c r="I2084" s="207" t="str">
        <f t="shared" si="331"/>
        <v>A</v>
      </c>
      <c r="J2084" s="273">
        <f t="shared" si="330"/>
        <v>5</v>
      </c>
      <c r="K2084" s="474" t="s">
        <v>61</v>
      </c>
      <c r="M2084" s="69" t="str">
        <f t="shared" si="324"/>
        <v>4.4.95.52.60</v>
      </c>
      <c r="N2084" s="69" t="str">
        <f t="shared" si="325"/>
        <v>44955260</v>
      </c>
      <c r="O2084" s="69" t="b">
        <f t="shared" si="326"/>
        <v>1</v>
      </c>
      <c r="P2084" s="186" t="str">
        <f t="shared" si="322"/>
        <v>44955260</v>
      </c>
      <c r="R2084" s="407" t="str">
        <f t="shared" si="327"/>
        <v>A</v>
      </c>
      <c r="S2084" s="66" t="b">
        <f t="shared" si="328"/>
        <v>1</v>
      </c>
      <c r="U2084" s="69" t="str">
        <f t="shared" si="329"/>
        <v>4.4.95.52.60 - EQUIPAMENTOS, PEÇAS E ACESSÓRIOS MARÍTIMOS</v>
      </c>
    </row>
    <row r="2085" spans="1:21" s="66" customFormat="1" x14ac:dyDescent="0.25">
      <c r="A2085" s="157"/>
      <c r="B2085" s="136" t="s">
        <v>307</v>
      </c>
      <c r="C2085" s="94" t="s">
        <v>307</v>
      </c>
      <c r="D2085" s="94" t="s">
        <v>305</v>
      </c>
      <c r="E2085" s="94" t="s">
        <v>272</v>
      </c>
      <c r="F2085" s="94" t="s">
        <v>298</v>
      </c>
      <c r="G2085" s="350" t="str">
        <f t="shared" si="323"/>
        <v>4.4.95.52.83</v>
      </c>
      <c r="H2085" s="95" t="s">
        <v>514</v>
      </c>
      <c r="I2085" s="207" t="str">
        <f t="shared" si="331"/>
        <v>A</v>
      </c>
      <c r="J2085" s="273">
        <f t="shared" si="330"/>
        <v>5</v>
      </c>
      <c r="K2085" s="474" t="s">
        <v>61</v>
      </c>
      <c r="M2085" s="69" t="str">
        <f t="shared" si="324"/>
        <v>4.4.95.52.83</v>
      </c>
      <c r="N2085" s="69" t="str">
        <f t="shared" si="325"/>
        <v>44955283</v>
      </c>
      <c r="O2085" s="69" t="b">
        <f t="shared" si="326"/>
        <v>1</v>
      </c>
      <c r="P2085" s="186" t="str">
        <f t="shared" si="322"/>
        <v>44955283</v>
      </c>
      <c r="R2085" s="407" t="str">
        <f t="shared" si="327"/>
        <v>A</v>
      </c>
      <c r="S2085" s="66" t="b">
        <f t="shared" si="328"/>
        <v>1</v>
      </c>
      <c r="U2085" s="69" t="str">
        <f t="shared" si="329"/>
        <v>4.4.95.52.83 - EQUIPAMENTOS E SISTEMA DE PROTEÇÃO E VIGILÂNCIA AMBIENTAL</v>
      </c>
    </row>
    <row r="2086" spans="1:21" s="66" customFormat="1" x14ac:dyDescent="0.25">
      <c r="A2086" s="157"/>
      <c r="B2086" s="136" t="s">
        <v>307</v>
      </c>
      <c r="C2086" s="94" t="s">
        <v>307</v>
      </c>
      <c r="D2086" s="94" t="s">
        <v>305</v>
      </c>
      <c r="E2086" s="94" t="s">
        <v>272</v>
      </c>
      <c r="F2086" s="94" t="s">
        <v>301</v>
      </c>
      <c r="G2086" s="350" t="str">
        <f t="shared" si="323"/>
        <v>4.4.95.52.89</v>
      </c>
      <c r="H2086" s="95" t="s">
        <v>515</v>
      </c>
      <c r="I2086" s="207" t="str">
        <f t="shared" si="331"/>
        <v>A</v>
      </c>
      <c r="J2086" s="273">
        <f t="shared" si="330"/>
        <v>5</v>
      </c>
      <c r="K2086" s="474" t="s">
        <v>61</v>
      </c>
      <c r="M2086" s="69" t="str">
        <f t="shared" si="324"/>
        <v>4.4.95.52.89</v>
      </c>
      <c r="N2086" s="69" t="str">
        <f t="shared" si="325"/>
        <v>44955289</v>
      </c>
      <c r="O2086" s="69" t="b">
        <f t="shared" si="326"/>
        <v>1</v>
      </c>
      <c r="P2086" s="186" t="str">
        <f t="shared" si="322"/>
        <v>44955289</v>
      </c>
      <c r="R2086" s="407" t="str">
        <f t="shared" si="327"/>
        <v>A</v>
      </c>
      <c r="S2086" s="66" t="b">
        <f t="shared" si="328"/>
        <v>1</v>
      </c>
      <c r="U2086" s="69" t="str">
        <f t="shared" si="329"/>
        <v>4.4.95.52.89 - EQUIPAMENTOS, SOBRESSALENTES DE MÁQUINAS, MOTOR DE NAVIOS DE ESQUADRA</v>
      </c>
    </row>
    <row r="2087" spans="1:21" x14ac:dyDescent="0.25">
      <c r="B2087" s="136" t="s">
        <v>307</v>
      </c>
      <c r="C2087" s="94" t="s">
        <v>307</v>
      </c>
      <c r="D2087" s="94" t="s">
        <v>305</v>
      </c>
      <c r="E2087" s="94" t="s">
        <v>272</v>
      </c>
      <c r="F2087" s="94" t="s">
        <v>270</v>
      </c>
      <c r="G2087" s="350" t="str">
        <f t="shared" si="323"/>
        <v>4.4.95.52.99</v>
      </c>
      <c r="H2087" s="95" t="s">
        <v>188</v>
      </c>
      <c r="I2087" s="207" t="str">
        <f t="shared" si="331"/>
        <v>A</v>
      </c>
      <c r="J2087" s="273">
        <f t="shared" si="330"/>
        <v>5</v>
      </c>
      <c r="K2087" s="474" t="s">
        <v>61</v>
      </c>
      <c r="M2087" s="69" t="str">
        <f t="shared" si="324"/>
        <v>4.4.95.52.99</v>
      </c>
      <c r="N2087" s="69" t="str">
        <f t="shared" si="325"/>
        <v>44955299</v>
      </c>
      <c r="O2087" s="69" t="b">
        <f t="shared" si="326"/>
        <v>1</v>
      </c>
      <c r="P2087" s="186" t="str">
        <f t="shared" si="322"/>
        <v>44955299</v>
      </c>
      <c r="R2087" s="407" t="str">
        <f t="shared" si="327"/>
        <v>A</v>
      </c>
      <c r="S2087" s="2" t="b">
        <f t="shared" si="328"/>
        <v>1</v>
      </c>
      <c r="U2087" s="69" t="str">
        <f t="shared" si="329"/>
        <v>4.4.95.52.99 - OUTROS MATERIAIS PERMANENTES</v>
      </c>
    </row>
    <row r="2088" spans="1:21" x14ac:dyDescent="0.25">
      <c r="B2088" s="380" t="s">
        <v>307</v>
      </c>
      <c r="C2088" s="318" t="s">
        <v>307</v>
      </c>
      <c r="D2088" s="318" t="s">
        <v>305</v>
      </c>
      <c r="E2088" s="318" t="s">
        <v>278</v>
      </c>
      <c r="F2088" s="318" t="s">
        <v>264</v>
      </c>
      <c r="G2088" s="341" t="str">
        <f t="shared" si="323"/>
        <v>4.4.95.61.00</v>
      </c>
      <c r="H2088" s="3" t="s">
        <v>189</v>
      </c>
      <c r="I2088" s="241" t="str">
        <f t="shared" si="331"/>
        <v>A</v>
      </c>
      <c r="J2088" s="307">
        <f t="shared" si="330"/>
        <v>4</v>
      </c>
      <c r="K2088" s="465" t="s">
        <v>53</v>
      </c>
      <c r="M2088" s="69" t="str">
        <f t="shared" si="324"/>
        <v>4.4.95.61.00</v>
      </c>
      <c r="N2088" s="69" t="str">
        <f t="shared" si="325"/>
        <v>44956100</v>
      </c>
      <c r="O2088" s="69" t="b">
        <f t="shared" si="326"/>
        <v>1</v>
      </c>
      <c r="P2088" s="186" t="str">
        <f t="shared" si="322"/>
        <v>44956100</v>
      </c>
      <c r="R2088" s="407" t="str">
        <f t="shared" si="327"/>
        <v>A</v>
      </c>
      <c r="S2088" s="2" t="b">
        <f t="shared" si="328"/>
        <v>1</v>
      </c>
      <c r="U2088" s="69" t="str">
        <f t="shared" si="329"/>
        <v>4.4.95.61.00 - AQUISIÇÃO DE IMÓVEIS</v>
      </c>
    </row>
    <row r="2089" spans="1:21" x14ac:dyDescent="0.25">
      <c r="B2089" s="380" t="s">
        <v>307</v>
      </c>
      <c r="C2089" s="318" t="s">
        <v>307</v>
      </c>
      <c r="D2089" s="318" t="s">
        <v>305</v>
      </c>
      <c r="E2089" s="318" t="s">
        <v>317</v>
      </c>
      <c r="F2089" s="318" t="s">
        <v>264</v>
      </c>
      <c r="G2089" s="341" t="str">
        <f t="shared" si="323"/>
        <v>4.4.95.91.00</v>
      </c>
      <c r="H2089" s="3" t="s">
        <v>85</v>
      </c>
      <c r="I2089" s="241" t="str">
        <f t="shared" si="331"/>
        <v>A</v>
      </c>
      <c r="J2089" s="307">
        <f t="shared" si="330"/>
        <v>4</v>
      </c>
      <c r="K2089" s="465" t="s">
        <v>53</v>
      </c>
      <c r="M2089" s="69" t="str">
        <f t="shared" si="324"/>
        <v>4.4.95.91.00</v>
      </c>
      <c r="N2089" s="69" t="str">
        <f t="shared" si="325"/>
        <v>44959100</v>
      </c>
      <c r="O2089" s="69" t="b">
        <f t="shared" si="326"/>
        <v>1</v>
      </c>
      <c r="P2089" s="186" t="str">
        <f t="shared" si="322"/>
        <v>44959100</v>
      </c>
      <c r="R2089" s="407" t="str">
        <f t="shared" si="327"/>
        <v>A</v>
      </c>
      <c r="S2089" s="2" t="b">
        <f t="shared" si="328"/>
        <v>1</v>
      </c>
      <c r="U2089" s="69" t="str">
        <f t="shared" si="329"/>
        <v>4.4.95.91.00 - SENTENÇAS JUDICIAIS</v>
      </c>
    </row>
    <row r="2090" spans="1:21" x14ac:dyDescent="0.25">
      <c r="B2090" s="380" t="s">
        <v>307</v>
      </c>
      <c r="C2090" s="318" t="s">
        <v>307</v>
      </c>
      <c r="D2090" s="318" t="s">
        <v>305</v>
      </c>
      <c r="E2090" s="318" t="s">
        <v>263</v>
      </c>
      <c r="F2090" s="318" t="s">
        <v>264</v>
      </c>
      <c r="G2090" s="341" t="str">
        <f t="shared" si="323"/>
        <v>4.4.95.92.00</v>
      </c>
      <c r="H2090" s="3" t="s">
        <v>88</v>
      </c>
      <c r="I2090" s="241" t="str">
        <f t="shared" si="331"/>
        <v>A</v>
      </c>
      <c r="J2090" s="307">
        <f t="shared" si="330"/>
        <v>4</v>
      </c>
      <c r="K2090" s="465" t="s">
        <v>53</v>
      </c>
      <c r="M2090" s="69" t="str">
        <f t="shared" si="324"/>
        <v>4.4.95.92.00</v>
      </c>
      <c r="N2090" s="69" t="str">
        <f t="shared" si="325"/>
        <v>44959200</v>
      </c>
      <c r="O2090" s="69" t="b">
        <f t="shared" si="326"/>
        <v>1</v>
      </c>
      <c r="P2090" s="186" t="str">
        <f t="shared" si="322"/>
        <v>44959200</v>
      </c>
      <c r="R2090" s="407" t="str">
        <f t="shared" si="327"/>
        <v>A</v>
      </c>
      <c r="S2090" s="2" t="b">
        <f t="shared" si="328"/>
        <v>1</v>
      </c>
      <c r="U2090" s="69" t="str">
        <f t="shared" si="329"/>
        <v>4.4.95.92.00 - DESPESAS DE EXERCÍCIOS ANTERIORES</v>
      </c>
    </row>
    <row r="2091" spans="1:21" x14ac:dyDescent="0.25">
      <c r="B2091" s="380" t="s">
        <v>307</v>
      </c>
      <c r="C2091" s="318" t="s">
        <v>307</v>
      </c>
      <c r="D2091" s="318" t="s">
        <v>305</v>
      </c>
      <c r="E2091" s="318" t="s">
        <v>302</v>
      </c>
      <c r="F2091" s="318" t="s">
        <v>264</v>
      </c>
      <c r="G2091" s="341" t="str">
        <f t="shared" si="323"/>
        <v>4.4.95.93.00</v>
      </c>
      <c r="H2091" s="3" t="s">
        <v>9</v>
      </c>
      <c r="I2091" s="241" t="str">
        <f t="shared" si="331"/>
        <v>A</v>
      </c>
      <c r="J2091" s="307">
        <f t="shared" si="330"/>
        <v>4</v>
      </c>
      <c r="K2091" s="465" t="s">
        <v>53</v>
      </c>
      <c r="M2091" s="69" t="str">
        <f t="shared" si="324"/>
        <v>4.4.95.93.00</v>
      </c>
      <c r="N2091" s="69" t="str">
        <f t="shared" si="325"/>
        <v>44959300</v>
      </c>
      <c r="O2091" s="69" t="b">
        <f t="shared" si="326"/>
        <v>1</v>
      </c>
      <c r="P2091" s="186" t="str">
        <f t="shared" si="322"/>
        <v>44959300</v>
      </c>
      <c r="R2091" s="407" t="str">
        <f t="shared" si="327"/>
        <v>A</v>
      </c>
      <c r="S2091" s="2" t="b">
        <f t="shared" si="328"/>
        <v>1</v>
      </c>
      <c r="U2091" s="69" t="str">
        <f t="shared" si="329"/>
        <v>4.4.95.93.00 - INDENIZAÇÕES E RESTITUIÇÕES</v>
      </c>
    </row>
    <row r="2092" spans="1:21" ht="30" x14ac:dyDescent="0.25">
      <c r="B2092" s="149" t="s">
        <v>307</v>
      </c>
      <c r="C2092" s="150" t="s">
        <v>307</v>
      </c>
      <c r="D2092" s="150" t="s">
        <v>306</v>
      </c>
      <c r="E2092" s="150" t="s">
        <v>264</v>
      </c>
      <c r="F2092" s="150" t="s">
        <v>264</v>
      </c>
      <c r="G2092" s="340" t="str">
        <f t="shared" si="323"/>
        <v>4.4.96.00.00</v>
      </c>
      <c r="H2092" s="7" t="s">
        <v>108</v>
      </c>
      <c r="I2092" s="240" t="str">
        <f t="shared" si="331"/>
        <v>S</v>
      </c>
      <c r="J2092" s="306">
        <f t="shared" si="330"/>
        <v>3</v>
      </c>
      <c r="K2092" s="137" t="s">
        <v>57</v>
      </c>
      <c r="M2092" s="69" t="str">
        <f t="shared" si="324"/>
        <v>4.4.96.00.00</v>
      </c>
      <c r="N2092" s="69" t="str">
        <f t="shared" si="325"/>
        <v>44960000</v>
      </c>
      <c r="O2092" s="69" t="b">
        <f t="shared" si="326"/>
        <v>1</v>
      </c>
      <c r="P2092" s="186" t="str">
        <f t="shared" si="322"/>
        <v>44960000</v>
      </c>
      <c r="R2092" s="407" t="str">
        <f t="shared" si="327"/>
        <v>S</v>
      </c>
      <c r="S2092" s="2" t="b">
        <f t="shared" si="328"/>
        <v>1</v>
      </c>
      <c r="U2092" s="69" t="str">
        <f t="shared" si="329"/>
        <v>4.4.96.00.00 - APLICAÇÃO DIRETA À CONTA DE RECURSOS DE QUE TRATA O ART. 25 DA LEI COMPLEMENTAR Nº 141, DE 2012.</v>
      </c>
    </row>
    <row r="2093" spans="1:21" x14ac:dyDescent="0.25">
      <c r="B2093" s="380" t="s">
        <v>307</v>
      </c>
      <c r="C2093" s="318" t="s">
        <v>307</v>
      </c>
      <c r="D2093" s="318" t="s">
        <v>306</v>
      </c>
      <c r="E2093" s="318" t="s">
        <v>271</v>
      </c>
      <c r="F2093" s="318" t="s">
        <v>264</v>
      </c>
      <c r="G2093" s="341" t="str">
        <f t="shared" si="323"/>
        <v>4.4.96.51.00</v>
      </c>
      <c r="H2093" s="3" t="s">
        <v>185</v>
      </c>
      <c r="I2093" s="241" t="str">
        <f t="shared" si="331"/>
        <v>A</v>
      </c>
      <c r="J2093" s="307">
        <f t="shared" si="330"/>
        <v>4</v>
      </c>
      <c r="K2093" s="465" t="s">
        <v>53</v>
      </c>
      <c r="M2093" s="69" t="str">
        <f t="shared" si="324"/>
        <v>4.4.96.51.00</v>
      </c>
      <c r="N2093" s="69" t="str">
        <f t="shared" si="325"/>
        <v>44965100</v>
      </c>
      <c r="O2093" s="69" t="b">
        <f t="shared" si="326"/>
        <v>1</v>
      </c>
      <c r="P2093" s="186" t="str">
        <f t="shared" si="322"/>
        <v>44965100</v>
      </c>
      <c r="R2093" s="407" t="str">
        <f t="shared" si="327"/>
        <v>A</v>
      </c>
      <c r="S2093" s="2" t="b">
        <f t="shared" si="328"/>
        <v>1</v>
      </c>
      <c r="U2093" s="69" t="str">
        <f t="shared" si="329"/>
        <v>4.4.96.51.00 - OBRAS E INSTALAÇÕES</v>
      </c>
    </row>
    <row r="2094" spans="1:21" s="67" customFormat="1" x14ac:dyDescent="0.25">
      <c r="A2094" s="157"/>
      <c r="B2094" s="384" t="s">
        <v>307</v>
      </c>
      <c r="C2094" s="322" t="s">
        <v>307</v>
      </c>
      <c r="D2094" s="322" t="s">
        <v>306</v>
      </c>
      <c r="E2094" s="322" t="s">
        <v>272</v>
      </c>
      <c r="F2094" s="322" t="s">
        <v>264</v>
      </c>
      <c r="G2094" s="346" t="str">
        <f t="shared" si="323"/>
        <v>4.4.96.52.00</v>
      </c>
      <c r="H2094" s="68" t="s">
        <v>186</v>
      </c>
      <c r="I2094" s="245" t="str">
        <f t="shared" si="331"/>
        <v>S</v>
      </c>
      <c r="J2094" s="310">
        <f t="shared" si="330"/>
        <v>4</v>
      </c>
      <c r="K2094" s="469" t="s">
        <v>60</v>
      </c>
      <c r="M2094" s="69" t="str">
        <f t="shared" si="324"/>
        <v>4.4.96.52.00</v>
      </c>
      <c r="N2094" s="69" t="str">
        <f t="shared" si="325"/>
        <v>44965200</v>
      </c>
      <c r="O2094" s="69" t="b">
        <f t="shared" si="326"/>
        <v>1</v>
      </c>
      <c r="P2094" s="186" t="str">
        <f t="shared" si="322"/>
        <v>44965200</v>
      </c>
      <c r="R2094" s="407" t="str">
        <f t="shared" si="327"/>
        <v>S</v>
      </c>
      <c r="S2094" s="67" t="b">
        <f t="shared" si="328"/>
        <v>1</v>
      </c>
      <c r="U2094" s="69" t="str">
        <f t="shared" si="329"/>
        <v>4.4.96.52.00 - EQUIPAMENTOS E MATERIAL PERMANENTE</v>
      </c>
    </row>
    <row r="2095" spans="1:21" s="67" customFormat="1" x14ac:dyDescent="0.25">
      <c r="A2095" s="157"/>
      <c r="B2095" s="136" t="s">
        <v>307</v>
      </c>
      <c r="C2095" s="94" t="s">
        <v>307</v>
      </c>
      <c r="D2095" s="94" t="s">
        <v>306</v>
      </c>
      <c r="E2095" s="94" t="s">
        <v>272</v>
      </c>
      <c r="F2095" s="94" t="s">
        <v>216</v>
      </c>
      <c r="G2095" s="350" t="str">
        <f t="shared" si="323"/>
        <v>4.4.96.52.02</v>
      </c>
      <c r="H2095" s="95" t="s">
        <v>482</v>
      </c>
      <c r="I2095" s="207" t="str">
        <f t="shared" si="331"/>
        <v>A</v>
      </c>
      <c r="J2095" s="273">
        <f t="shared" si="330"/>
        <v>5</v>
      </c>
      <c r="K2095" s="474" t="s">
        <v>61</v>
      </c>
      <c r="M2095" s="69" t="str">
        <f t="shared" si="324"/>
        <v>4.4.96.52.02</v>
      </c>
      <c r="N2095" s="69" t="str">
        <f t="shared" si="325"/>
        <v>44965202</v>
      </c>
      <c r="O2095" s="69" t="b">
        <f t="shared" si="326"/>
        <v>1</v>
      </c>
      <c r="P2095" s="186" t="str">
        <f t="shared" si="322"/>
        <v>44965202</v>
      </c>
      <c r="R2095" s="407" t="str">
        <f t="shared" si="327"/>
        <v>A</v>
      </c>
      <c r="S2095" s="67" t="b">
        <f t="shared" si="328"/>
        <v>1</v>
      </c>
      <c r="U2095" s="69" t="str">
        <f t="shared" si="329"/>
        <v>4.4.96.52.02 - AERONAVES</v>
      </c>
    </row>
    <row r="2096" spans="1:21" s="67" customFormat="1" x14ac:dyDescent="0.25">
      <c r="A2096" s="157"/>
      <c r="B2096" s="136" t="s">
        <v>307</v>
      </c>
      <c r="C2096" s="94" t="s">
        <v>307</v>
      </c>
      <c r="D2096" s="94" t="s">
        <v>306</v>
      </c>
      <c r="E2096" s="94" t="s">
        <v>272</v>
      </c>
      <c r="F2096" s="94" t="s">
        <v>218</v>
      </c>
      <c r="G2096" s="350" t="str">
        <f t="shared" si="323"/>
        <v>4.4.96.52.04</v>
      </c>
      <c r="H2096" s="95" t="s">
        <v>483</v>
      </c>
      <c r="I2096" s="207" t="str">
        <f t="shared" si="331"/>
        <v>A</v>
      </c>
      <c r="J2096" s="273">
        <f t="shared" si="330"/>
        <v>5</v>
      </c>
      <c r="K2096" s="474" t="s">
        <v>61</v>
      </c>
      <c r="M2096" s="69" t="str">
        <f t="shared" si="324"/>
        <v>4.4.96.52.04</v>
      </c>
      <c r="N2096" s="69" t="str">
        <f t="shared" si="325"/>
        <v>44965204</v>
      </c>
      <c r="O2096" s="69" t="b">
        <f t="shared" si="326"/>
        <v>1</v>
      </c>
      <c r="P2096" s="186" t="str">
        <f t="shared" ref="P2096:P2159" si="332">TRIM(SUBSTITUTE(TEXT(G2096,"00000000"),".",""))</f>
        <v>44965204</v>
      </c>
      <c r="R2096" s="407" t="str">
        <f t="shared" si="327"/>
        <v>A</v>
      </c>
      <c r="S2096" s="67" t="b">
        <f t="shared" si="328"/>
        <v>1</v>
      </c>
      <c r="U2096" s="69" t="str">
        <f t="shared" si="329"/>
        <v>4.4.96.52.04 - APARELHOS DE MEDIÇÃO E ORIENTAÇÃO</v>
      </c>
    </row>
    <row r="2097" spans="1:21" s="67" customFormat="1" x14ac:dyDescent="0.25">
      <c r="A2097" s="157"/>
      <c r="B2097" s="136" t="s">
        <v>307</v>
      </c>
      <c r="C2097" s="94" t="s">
        <v>307</v>
      </c>
      <c r="D2097" s="94" t="s">
        <v>306</v>
      </c>
      <c r="E2097" s="94" t="s">
        <v>272</v>
      </c>
      <c r="F2097" s="94" t="s">
        <v>220</v>
      </c>
      <c r="G2097" s="350" t="str">
        <f t="shared" si="323"/>
        <v>4.4.96.52.06</v>
      </c>
      <c r="H2097" s="95" t="s">
        <v>484</v>
      </c>
      <c r="I2097" s="207" t="str">
        <f t="shared" si="331"/>
        <v>A</v>
      </c>
      <c r="J2097" s="273">
        <f t="shared" si="330"/>
        <v>5</v>
      </c>
      <c r="K2097" s="474" t="s">
        <v>61</v>
      </c>
      <c r="M2097" s="69" t="str">
        <f t="shared" si="324"/>
        <v>4.4.96.52.06</v>
      </c>
      <c r="N2097" s="69" t="str">
        <f t="shared" si="325"/>
        <v>44965206</v>
      </c>
      <c r="O2097" s="69" t="b">
        <f t="shared" si="326"/>
        <v>1</v>
      </c>
      <c r="P2097" s="186" t="str">
        <f t="shared" si="332"/>
        <v>44965206</v>
      </c>
      <c r="R2097" s="407" t="str">
        <f t="shared" si="327"/>
        <v>A</v>
      </c>
      <c r="S2097" s="67" t="b">
        <f t="shared" si="328"/>
        <v>1</v>
      </c>
      <c r="U2097" s="69" t="str">
        <f t="shared" si="329"/>
        <v>4.4.96.52.06 - APARELHOS E EQUIPAMENTOS DE COMUNICAÇÃO</v>
      </c>
    </row>
    <row r="2098" spans="1:21" s="67" customFormat="1" x14ac:dyDescent="0.25">
      <c r="A2098" s="157"/>
      <c r="B2098" s="136" t="s">
        <v>307</v>
      </c>
      <c r="C2098" s="94" t="s">
        <v>307</v>
      </c>
      <c r="D2098" s="94" t="s">
        <v>306</v>
      </c>
      <c r="E2098" s="94" t="s">
        <v>272</v>
      </c>
      <c r="F2098" s="94" t="s">
        <v>222</v>
      </c>
      <c r="G2098" s="350" t="str">
        <f t="shared" si="323"/>
        <v>4.4.96.52.08</v>
      </c>
      <c r="H2098" s="95" t="s">
        <v>745</v>
      </c>
      <c r="I2098" s="207" t="str">
        <f t="shared" si="331"/>
        <v>A</v>
      </c>
      <c r="J2098" s="273">
        <f t="shared" si="330"/>
        <v>5</v>
      </c>
      <c r="K2098" s="474" t="s">
        <v>61</v>
      </c>
      <c r="M2098" s="69" t="str">
        <f t="shared" si="324"/>
        <v>4.4.96.52.08</v>
      </c>
      <c r="N2098" s="69" t="str">
        <f t="shared" si="325"/>
        <v>44965208</v>
      </c>
      <c r="O2098" s="69" t="b">
        <f t="shared" si="326"/>
        <v>1</v>
      </c>
      <c r="P2098" s="186" t="str">
        <f t="shared" si="332"/>
        <v>44965208</v>
      </c>
      <c r="R2098" s="407" t="str">
        <f t="shared" si="327"/>
        <v>A</v>
      </c>
      <c r="S2098" s="67" t="b">
        <f t="shared" si="328"/>
        <v>1</v>
      </c>
      <c r="U2098" s="69" t="str">
        <f t="shared" si="329"/>
        <v>4.4.96.52.08 - APAR.EQUIP.UTENS.MED., ODONT, LABOR.HOSPIT.</v>
      </c>
    </row>
    <row r="2099" spans="1:21" s="67" customFormat="1" x14ac:dyDescent="0.25">
      <c r="A2099" s="157"/>
      <c r="B2099" s="136" t="s">
        <v>307</v>
      </c>
      <c r="C2099" s="94" t="s">
        <v>307</v>
      </c>
      <c r="D2099" s="94" t="s">
        <v>306</v>
      </c>
      <c r="E2099" s="94" t="s">
        <v>272</v>
      </c>
      <c r="F2099" s="94" t="s">
        <v>261</v>
      </c>
      <c r="G2099" s="350" t="str">
        <f t="shared" si="323"/>
        <v>4.4.96.52.10</v>
      </c>
      <c r="H2099" s="95" t="s">
        <v>485</v>
      </c>
      <c r="I2099" s="207" t="str">
        <f t="shared" si="331"/>
        <v>A</v>
      </c>
      <c r="J2099" s="273">
        <f t="shared" si="330"/>
        <v>5</v>
      </c>
      <c r="K2099" s="474" t="s">
        <v>61</v>
      </c>
      <c r="M2099" s="69" t="str">
        <f t="shared" si="324"/>
        <v>4.4.96.52.10</v>
      </c>
      <c r="N2099" s="69" t="str">
        <f t="shared" si="325"/>
        <v>44965210</v>
      </c>
      <c r="O2099" s="69" t="b">
        <f t="shared" si="326"/>
        <v>1</v>
      </c>
      <c r="P2099" s="186" t="str">
        <f t="shared" si="332"/>
        <v>44965210</v>
      </c>
      <c r="R2099" s="407" t="str">
        <f t="shared" si="327"/>
        <v>A</v>
      </c>
      <c r="S2099" s="67" t="b">
        <f t="shared" si="328"/>
        <v>1</v>
      </c>
      <c r="U2099" s="69" t="str">
        <f t="shared" si="329"/>
        <v>4.4.96.52.10 - APARELHOS E EQUIPAMENTOS PARA ESPORTES E DIVERSÕES</v>
      </c>
    </row>
    <row r="2100" spans="1:21" s="67" customFormat="1" x14ac:dyDescent="0.25">
      <c r="A2100" s="157"/>
      <c r="B2100" s="136" t="s">
        <v>307</v>
      </c>
      <c r="C2100" s="94" t="s">
        <v>307</v>
      </c>
      <c r="D2100" s="94" t="s">
        <v>306</v>
      </c>
      <c r="E2100" s="94" t="s">
        <v>272</v>
      </c>
      <c r="F2100" s="94" t="s">
        <v>223</v>
      </c>
      <c r="G2100" s="350" t="str">
        <f t="shared" si="323"/>
        <v>4.4.96.52.12</v>
      </c>
      <c r="H2100" s="95" t="s">
        <v>486</v>
      </c>
      <c r="I2100" s="207" t="str">
        <f t="shared" si="331"/>
        <v>A</v>
      </c>
      <c r="J2100" s="273">
        <f t="shared" si="330"/>
        <v>5</v>
      </c>
      <c r="K2100" s="474" t="s">
        <v>61</v>
      </c>
      <c r="M2100" s="69" t="str">
        <f t="shared" si="324"/>
        <v>4.4.96.52.12</v>
      </c>
      <c r="N2100" s="69" t="str">
        <f t="shared" si="325"/>
        <v>44965212</v>
      </c>
      <c r="O2100" s="69" t="b">
        <f t="shared" si="326"/>
        <v>1</v>
      </c>
      <c r="P2100" s="186" t="str">
        <f t="shared" si="332"/>
        <v>44965212</v>
      </c>
      <c r="R2100" s="407" t="str">
        <f t="shared" si="327"/>
        <v>A</v>
      </c>
      <c r="S2100" s="67" t="b">
        <f t="shared" si="328"/>
        <v>1</v>
      </c>
      <c r="U2100" s="69" t="str">
        <f t="shared" si="329"/>
        <v>4.4.96.52.12 - APARELHOS E UTENSÍLIOS DOMÉSTICOS</v>
      </c>
    </row>
    <row r="2101" spans="1:21" s="67" customFormat="1" x14ac:dyDescent="0.25">
      <c r="A2101" s="157"/>
      <c r="B2101" s="136" t="s">
        <v>307</v>
      </c>
      <c r="C2101" s="94" t="s">
        <v>307</v>
      </c>
      <c r="D2101" s="94" t="s">
        <v>306</v>
      </c>
      <c r="E2101" s="94" t="s">
        <v>272</v>
      </c>
      <c r="F2101" s="94" t="s">
        <v>254</v>
      </c>
      <c r="G2101" s="350" t="str">
        <f t="shared" si="323"/>
        <v>4.4.96.52.14</v>
      </c>
      <c r="H2101" s="95" t="s">
        <v>487</v>
      </c>
      <c r="I2101" s="207" t="str">
        <f t="shared" si="331"/>
        <v>A</v>
      </c>
      <c r="J2101" s="273">
        <f t="shared" si="330"/>
        <v>5</v>
      </c>
      <c r="K2101" s="474" t="s">
        <v>61</v>
      </c>
      <c r="M2101" s="69" t="str">
        <f t="shared" si="324"/>
        <v>4.4.96.52.14</v>
      </c>
      <c r="N2101" s="69" t="str">
        <f t="shared" si="325"/>
        <v>44965214</v>
      </c>
      <c r="O2101" s="69" t="b">
        <f t="shared" si="326"/>
        <v>1</v>
      </c>
      <c r="P2101" s="186" t="str">
        <f t="shared" si="332"/>
        <v>44965214</v>
      </c>
      <c r="R2101" s="407" t="str">
        <f t="shared" si="327"/>
        <v>A</v>
      </c>
      <c r="S2101" s="67" t="b">
        <f t="shared" si="328"/>
        <v>1</v>
      </c>
      <c r="U2101" s="69" t="str">
        <f t="shared" si="329"/>
        <v>4.4.96.52.14 - ARMAMENTOS</v>
      </c>
    </row>
    <row r="2102" spans="1:21" s="67" customFormat="1" x14ac:dyDescent="0.25">
      <c r="A2102" s="157"/>
      <c r="B2102" s="136" t="s">
        <v>307</v>
      </c>
      <c r="C2102" s="94" t="s">
        <v>307</v>
      </c>
      <c r="D2102" s="94" t="s">
        <v>306</v>
      </c>
      <c r="E2102" s="94" t="s">
        <v>272</v>
      </c>
      <c r="F2102" s="94" t="s">
        <v>226</v>
      </c>
      <c r="G2102" s="350" t="str">
        <f t="shared" si="323"/>
        <v>4.4.96.52.18</v>
      </c>
      <c r="H2102" s="95" t="s">
        <v>488</v>
      </c>
      <c r="I2102" s="207" t="str">
        <f t="shared" si="331"/>
        <v>A</v>
      </c>
      <c r="J2102" s="273">
        <f t="shared" si="330"/>
        <v>5</v>
      </c>
      <c r="K2102" s="474" t="s">
        <v>61</v>
      </c>
      <c r="M2102" s="69" t="str">
        <f t="shared" si="324"/>
        <v>4.4.96.52.18</v>
      </c>
      <c r="N2102" s="69" t="str">
        <f t="shared" si="325"/>
        <v>44965218</v>
      </c>
      <c r="O2102" s="69" t="b">
        <f t="shared" si="326"/>
        <v>1</v>
      </c>
      <c r="P2102" s="186" t="str">
        <f t="shared" si="332"/>
        <v>44965218</v>
      </c>
      <c r="R2102" s="407" t="str">
        <f t="shared" si="327"/>
        <v>A</v>
      </c>
      <c r="S2102" s="67" t="b">
        <f t="shared" si="328"/>
        <v>1</v>
      </c>
      <c r="U2102" s="69" t="str">
        <f t="shared" si="329"/>
        <v>4.4.96.52.18 - COLEÇÕES E MATERIAIS BIBLIOGRÁFICOS</v>
      </c>
    </row>
    <row r="2103" spans="1:21" s="67" customFormat="1" x14ac:dyDescent="0.25">
      <c r="A2103" s="157"/>
      <c r="B2103" s="136" t="s">
        <v>307</v>
      </c>
      <c r="C2103" s="94" t="s">
        <v>307</v>
      </c>
      <c r="D2103" s="94" t="s">
        <v>306</v>
      </c>
      <c r="E2103" s="94" t="s">
        <v>272</v>
      </c>
      <c r="F2103" s="94" t="s">
        <v>227</v>
      </c>
      <c r="G2103" s="350" t="str">
        <f t="shared" si="323"/>
        <v>4.4.96.52.19</v>
      </c>
      <c r="H2103" s="95" t="s">
        <v>489</v>
      </c>
      <c r="I2103" s="207" t="str">
        <f t="shared" si="331"/>
        <v>A</v>
      </c>
      <c r="J2103" s="273">
        <f t="shared" si="330"/>
        <v>5</v>
      </c>
      <c r="K2103" s="474" t="s">
        <v>61</v>
      </c>
      <c r="M2103" s="69" t="str">
        <f t="shared" si="324"/>
        <v>4.4.96.52.19</v>
      </c>
      <c r="N2103" s="69" t="str">
        <f t="shared" si="325"/>
        <v>44965219</v>
      </c>
      <c r="O2103" s="69" t="b">
        <f t="shared" si="326"/>
        <v>1</v>
      </c>
      <c r="P2103" s="186" t="str">
        <f t="shared" si="332"/>
        <v>44965219</v>
      </c>
      <c r="R2103" s="407" t="str">
        <f t="shared" si="327"/>
        <v>A</v>
      </c>
      <c r="S2103" s="67" t="b">
        <f t="shared" si="328"/>
        <v>1</v>
      </c>
      <c r="U2103" s="69" t="str">
        <f t="shared" si="329"/>
        <v>4.4.96.52.19 - DISCOTECAS E FILMOTECAS</v>
      </c>
    </row>
    <row r="2104" spans="1:21" s="67" customFormat="1" x14ac:dyDescent="0.25">
      <c r="A2104" s="157"/>
      <c r="B2104" s="136" t="s">
        <v>307</v>
      </c>
      <c r="C2104" s="94" t="s">
        <v>307</v>
      </c>
      <c r="D2104" s="94" t="s">
        <v>306</v>
      </c>
      <c r="E2104" s="94" t="s">
        <v>272</v>
      </c>
      <c r="F2104" s="94" t="s">
        <v>256</v>
      </c>
      <c r="G2104" s="350" t="str">
        <f t="shared" si="323"/>
        <v>4.4.96.52.20</v>
      </c>
      <c r="H2104" s="95" t="s">
        <v>490</v>
      </c>
      <c r="I2104" s="207" t="str">
        <f t="shared" si="331"/>
        <v>A</v>
      </c>
      <c r="J2104" s="273">
        <f t="shared" si="330"/>
        <v>5</v>
      </c>
      <c r="K2104" s="474" t="s">
        <v>61</v>
      </c>
      <c r="M2104" s="69" t="str">
        <f t="shared" si="324"/>
        <v>4.4.96.52.20</v>
      </c>
      <c r="N2104" s="69" t="str">
        <f t="shared" si="325"/>
        <v>44965220</v>
      </c>
      <c r="O2104" s="69" t="b">
        <f t="shared" si="326"/>
        <v>1</v>
      </c>
      <c r="P2104" s="186" t="str">
        <f t="shared" si="332"/>
        <v>44965220</v>
      </c>
      <c r="R2104" s="407" t="str">
        <f t="shared" si="327"/>
        <v>A</v>
      </c>
      <c r="S2104" s="67" t="b">
        <f t="shared" si="328"/>
        <v>1</v>
      </c>
      <c r="U2104" s="69" t="str">
        <f t="shared" si="329"/>
        <v>4.4.96.52.20 - EMBARCAÇÕES</v>
      </c>
    </row>
    <row r="2105" spans="1:21" s="67" customFormat="1" x14ac:dyDescent="0.25">
      <c r="A2105" s="157"/>
      <c r="B2105" s="136" t="s">
        <v>307</v>
      </c>
      <c r="C2105" s="94" t="s">
        <v>307</v>
      </c>
      <c r="D2105" s="94" t="s">
        <v>306</v>
      </c>
      <c r="E2105" s="94" t="s">
        <v>272</v>
      </c>
      <c r="F2105" s="94" t="s">
        <v>258</v>
      </c>
      <c r="G2105" s="350" t="str">
        <f t="shared" si="323"/>
        <v>4.4.96.52.22</v>
      </c>
      <c r="H2105" s="95" t="s">
        <v>491</v>
      </c>
      <c r="I2105" s="207" t="str">
        <f t="shared" si="331"/>
        <v>A</v>
      </c>
      <c r="J2105" s="273">
        <f t="shared" si="330"/>
        <v>5</v>
      </c>
      <c r="K2105" s="474" t="s">
        <v>61</v>
      </c>
      <c r="M2105" s="69" t="str">
        <f t="shared" si="324"/>
        <v>4.4.96.52.22</v>
      </c>
      <c r="N2105" s="69" t="str">
        <f t="shared" si="325"/>
        <v>44965222</v>
      </c>
      <c r="O2105" s="69" t="b">
        <f t="shared" si="326"/>
        <v>1</v>
      </c>
      <c r="P2105" s="186" t="str">
        <f t="shared" si="332"/>
        <v>44965222</v>
      </c>
      <c r="R2105" s="407" t="str">
        <f t="shared" si="327"/>
        <v>A</v>
      </c>
      <c r="S2105" s="67" t="b">
        <f t="shared" si="328"/>
        <v>1</v>
      </c>
      <c r="U2105" s="69" t="str">
        <f t="shared" si="329"/>
        <v>4.4.96.52.22 - EQUIPAMENTOS DE MANOBRA E PATRULHAMENTO</v>
      </c>
    </row>
    <row r="2106" spans="1:21" s="67" customFormat="1" x14ac:dyDescent="0.25">
      <c r="A2106" s="157"/>
      <c r="B2106" s="136" t="s">
        <v>307</v>
      </c>
      <c r="C2106" s="94" t="s">
        <v>307</v>
      </c>
      <c r="D2106" s="94" t="s">
        <v>306</v>
      </c>
      <c r="E2106" s="94" t="s">
        <v>272</v>
      </c>
      <c r="F2106" s="94" t="s">
        <v>229</v>
      </c>
      <c r="G2106" s="350" t="str">
        <f t="shared" si="323"/>
        <v>4.4.96.52.24</v>
      </c>
      <c r="H2106" s="95" t="s">
        <v>492</v>
      </c>
      <c r="I2106" s="207" t="str">
        <f t="shared" si="331"/>
        <v>A</v>
      </c>
      <c r="J2106" s="273">
        <f t="shared" si="330"/>
        <v>5</v>
      </c>
      <c r="K2106" s="474" t="s">
        <v>61</v>
      </c>
      <c r="M2106" s="69" t="str">
        <f t="shared" si="324"/>
        <v>4.4.96.52.24</v>
      </c>
      <c r="N2106" s="69" t="str">
        <f t="shared" si="325"/>
        <v>44965224</v>
      </c>
      <c r="O2106" s="69" t="b">
        <f t="shared" si="326"/>
        <v>1</v>
      </c>
      <c r="P2106" s="186" t="str">
        <f t="shared" si="332"/>
        <v>44965224</v>
      </c>
      <c r="R2106" s="407" t="str">
        <f t="shared" si="327"/>
        <v>A</v>
      </c>
      <c r="S2106" s="67" t="b">
        <f t="shared" si="328"/>
        <v>1</v>
      </c>
      <c r="U2106" s="69" t="str">
        <f t="shared" si="329"/>
        <v>4.4.96.52.24 - EQUIPAMENTO DE PROTEÇÃO, SEGURANÇA E SOCORRO</v>
      </c>
    </row>
    <row r="2107" spans="1:21" s="67" customFormat="1" x14ac:dyDescent="0.25">
      <c r="A2107" s="157"/>
      <c r="B2107" s="136" t="s">
        <v>307</v>
      </c>
      <c r="C2107" s="94" t="s">
        <v>307</v>
      </c>
      <c r="D2107" s="94" t="s">
        <v>306</v>
      </c>
      <c r="E2107" s="94" t="s">
        <v>272</v>
      </c>
      <c r="F2107" s="94" t="s">
        <v>236</v>
      </c>
      <c r="G2107" s="350" t="str">
        <f t="shared" si="323"/>
        <v>4.4.96.52.26</v>
      </c>
      <c r="H2107" s="95" t="s">
        <v>493</v>
      </c>
      <c r="I2107" s="207" t="str">
        <f t="shared" si="331"/>
        <v>A</v>
      </c>
      <c r="J2107" s="273">
        <f t="shared" si="330"/>
        <v>5</v>
      </c>
      <c r="K2107" s="474" t="s">
        <v>61</v>
      </c>
      <c r="M2107" s="69" t="str">
        <f t="shared" si="324"/>
        <v>4.4.96.52.26</v>
      </c>
      <c r="N2107" s="69" t="str">
        <f t="shared" si="325"/>
        <v>44965226</v>
      </c>
      <c r="O2107" s="69" t="b">
        <f t="shared" si="326"/>
        <v>1</v>
      </c>
      <c r="P2107" s="186" t="str">
        <f t="shared" si="332"/>
        <v>44965226</v>
      </c>
      <c r="R2107" s="407" t="str">
        <f t="shared" si="327"/>
        <v>A</v>
      </c>
      <c r="S2107" s="67" t="b">
        <f t="shared" si="328"/>
        <v>1</v>
      </c>
      <c r="U2107" s="69" t="str">
        <f t="shared" si="329"/>
        <v>4.4.96.52.26 - INSTRUMENTOS MUSICAIS E ARTÍSTICOS</v>
      </c>
    </row>
    <row r="2108" spans="1:21" s="67" customFormat="1" x14ac:dyDescent="0.25">
      <c r="A2108" s="157"/>
      <c r="B2108" s="136" t="s">
        <v>307</v>
      </c>
      <c r="C2108" s="94" t="s">
        <v>307</v>
      </c>
      <c r="D2108" s="94" t="s">
        <v>306</v>
      </c>
      <c r="E2108" s="94" t="s">
        <v>272</v>
      </c>
      <c r="F2108" s="94" t="s">
        <v>260</v>
      </c>
      <c r="G2108" s="350" t="str">
        <f t="shared" si="323"/>
        <v>4.4.96.52.28</v>
      </c>
      <c r="H2108" s="95" t="s">
        <v>494</v>
      </c>
      <c r="I2108" s="207" t="str">
        <f t="shared" si="331"/>
        <v>A</v>
      </c>
      <c r="J2108" s="273">
        <f t="shared" si="330"/>
        <v>5</v>
      </c>
      <c r="K2108" s="474" t="s">
        <v>61</v>
      </c>
      <c r="M2108" s="69" t="str">
        <f t="shared" si="324"/>
        <v>4.4.96.52.28</v>
      </c>
      <c r="N2108" s="69" t="str">
        <f t="shared" si="325"/>
        <v>44965228</v>
      </c>
      <c r="O2108" s="69" t="b">
        <f t="shared" si="326"/>
        <v>1</v>
      </c>
      <c r="P2108" s="186" t="str">
        <f t="shared" si="332"/>
        <v>44965228</v>
      </c>
      <c r="R2108" s="407" t="str">
        <f t="shared" si="327"/>
        <v>A</v>
      </c>
      <c r="S2108" s="67" t="b">
        <f t="shared" si="328"/>
        <v>1</v>
      </c>
      <c r="U2108" s="69" t="str">
        <f t="shared" si="329"/>
        <v>4.4.96.52.28 - MÁQUINAS E EQUIPAMENTOS DE NATUREZA INDUSTRIAL</v>
      </c>
    </row>
    <row r="2109" spans="1:21" s="67" customFormat="1" x14ac:dyDescent="0.25">
      <c r="A2109" s="157"/>
      <c r="B2109" s="136" t="s">
        <v>307</v>
      </c>
      <c r="C2109" s="94" t="s">
        <v>307</v>
      </c>
      <c r="D2109" s="94" t="s">
        <v>306</v>
      </c>
      <c r="E2109" s="94" t="s">
        <v>272</v>
      </c>
      <c r="F2109" s="94" t="s">
        <v>215</v>
      </c>
      <c r="G2109" s="350" t="str">
        <f t="shared" si="323"/>
        <v>4.4.96.52.30</v>
      </c>
      <c r="H2109" s="95" t="s">
        <v>495</v>
      </c>
      <c r="I2109" s="207" t="str">
        <f t="shared" si="331"/>
        <v>A</v>
      </c>
      <c r="J2109" s="273">
        <f t="shared" si="330"/>
        <v>5</v>
      </c>
      <c r="K2109" s="474" t="s">
        <v>61</v>
      </c>
      <c r="M2109" s="69" t="str">
        <f t="shared" si="324"/>
        <v>4.4.96.52.30</v>
      </c>
      <c r="N2109" s="69" t="str">
        <f t="shared" si="325"/>
        <v>44965230</v>
      </c>
      <c r="O2109" s="69" t="b">
        <f t="shared" si="326"/>
        <v>1</v>
      </c>
      <c r="P2109" s="186" t="str">
        <f t="shared" si="332"/>
        <v>44965230</v>
      </c>
      <c r="R2109" s="407" t="str">
        <f t="shared" si="327"/>
        <v>A</v>
      </c>
      <c r="S2109" s="67" t="b">
        <f t="shared" si="328"/>
        <v>1</v>
      </c>
      <c r="U2109" s="69" t="str">
        <f t="shared" si="329"/>
        <v>4.4.96.52.30 - MÁQUINAS E EQUIPAMENTOS ENERGÉTICOS</v>
      </c>
    </row>
    <row r="2110" spans="1:21" s="67" customFormat="1" x14ac:dyDescent="0.25">
      <c r="A2110" s="157"/>
      <c r="B2110" s="136" t="s">
        <v>307</v>
      </c>
      <c r="C2110" s="94" t="s">
        <v>307</v>
      </c>
      <c r="D2110" s="94" t="s">
        <v>306</v>
      </c>
      <c r="E2110" s="94" t="s">
        <v>272</v>
      </c>
      <c r="F2110" s="94" t="s">
        <v>233</v>
      </c>
      <c r="G2110" s="350" t="str">
        <f t="shared" si="323"/>
        <v>4.4.96.52.32</v>
      </c>
      <c r="H2110" s="95" t="s">
        <v>496</v>
      </c>
      <c r="I2110" s="207" t="str">
        <f t="shared" si="331"/>
        <v>A</v>
      </c>
      <c r="J2110" s="273">
        <f t="shared" si="330"/>
        <v>5</v>
      </c>
      <c r="K2110" s="474" t="s">
        <v>61</v>
      </c>
      <c r="M2110" s="69" t="str">
        <f t="shared" si="324"/>
        <v>4.4.96.52.32</v>
      </c>
      <c r="N2110" s="69" t="str">
        <f t="shared" si="325"/>
        <v>44965232</v>
      </c>
      <c r="O2110" s="69" t="b">
        <f t="shared" si="326"/>
        <v>1</v>
      </c>
      <c r="P2110" s="186" t="str">
        <f t="shared" si="332"/>
        <v>44965232</v>
      </c>
      <c r="R2110" s="407" t="str">
        <f t="shared" si="327"/>
        <v>A</v>
      </c>
      <c r="S2110" s="67" t="b">
        <f t="shared" si="328"/>
        <v>1</v>
      </c>
      <c r="U2110" s="69" t="str">
        <f t="shared" si="329"/>
        <v>4.4.96.52.32 - MÁQUINAS E EQUIPAMENTOS GRÁFICOS</v>
      </c>
    </row>
    <row r="2111" spans="1:21" s="67" customFormat="1" x14ac:dyDescent="0.25">
      <c r="A2111" s="157"/>
      <c r="B2111" s="136" t="s">
        <v>307</v>
      </c>
      <c r="C2111" s="94" t="s">
        <v>307</v>
      </c>
      <c r="D2111" s="94" t="s">
        <v>306</v>
      </c>
      <c r="E2111" s="94" t="s">
        <v>272</v>
      </c>
      <c r="F2111" s="94" t="s">
        <v>239</v>
      </c>
      <c r="G2111" s="350" t="str">
        <f t="shared" si="323"/>
        <v>4.4.96.52.33</v>
      </c>
      <c r="H2111" s="95" t="s">
        <v>497</v>
      </c>
      <c r="I2111" s="207" t="str">
        <f t="shared" si="331"/>
        <v>A</v>
      </c>
      <c r="J2111" s="273">
        <f t="shared" si="330"/>
        <v>5</v>
      </c>
      <c r="K2111" s="474" t="s">
        <v>61</v>
      </c>
      <c r="M2111" s="69" t="str">
        <f t="shared" si="324"/>
        <v>4.4.96.52.33</v>
      </c>
      <c r="N2111" s="69" t="str">
        <f t="shared" si="325"/>
        <v>44965233</v>
      </c>
      <c r="O2111" s="69" t="b">
        <f t="shared" si="326"/>
        <v>1</v>
      </c>
      <c r="P2111" s="186" t="str">
        <f t="shared" si="332"/>
        <v>44965233</v>
      </c>
      <c r="R2111" s="407" t="str">
        <f t="shared" si="327"/>
        <v>A</v>
      </c>
      <c r="S2111" s="67" t="b">
        <f t="shared" si="328"/>
        <v>1</v>
      </c>
      <c r="U2111" s="69" t="str">
        <f t="shared" si="329"/>
        <v>4.4.96.52.33 - EQUIPAMENTOS PARA ÁUDIO, VÍDEO E FOTO</v>
      </c>
    </row>
    <row r="2112" spans="1:21" s="67" customFormat="1" x14ac:dyDescent="0.25">
      <c r="A2112" s="157"/>
      <c r="B2112" s="136" t="s">
        <v>307</v>
      </c>
      <c r="C2112" s="94" t="s">
        <v>307</v>
      </c>
      <c r="D2112" s="94" t="s">
        <v>306</v>
      </c>
      <c r="E2112" s="94" t="s">
        <v>272</v>
      </c>
      <c r="F2112" s="94" t="s">
        <v>234</v>
      </c>
      <c r="G2112" s="350" t="str">
        <f t="shared" si="323"/>
        <v>4.4.96.52.34</v>
      </c>
      <c r="H2112" s="95" t="s">
        <v>498</v>
      </c>
      <c r="I2112" s="207" t="str">
        <f t="shared" si="331"/>
        <v>A</v>
      </c>
      <c r="J2112" s="273">
        <f t="shared" si="330"/>
        <v>5</v>
      </c>
      <c r="K2112" s="474" t="s">
        <v>61</v>
      </c>
      <c r="M2112" s="69" t="str">
        <f t="shared" si="324"/>
        <v>4.4.96.52.34</v>
      </c>
      <c r="N2112" s="69" t="str">
        <f t="shared" si="325"/>
        <v>44965234</v>
      </c>
      <c r="O2112" s="69" t="b">
        <f t="shared" si="326"/>
        <v>1</v>
      </c>
      <c r="P2112" s="186" t="str">
        <f t="shared" si="332"/>
        <v>44965234</v>
      </c>
      <c r="R2112" s="407" t="str">
        <f t="shared" si="327"/>
        <v>A</v>
      </c>
      <c r="S2112" s="67" t="b">
        <f t="shared" si="328"/>
        <v>1</v>
      </c>
      <c r="U2112" s="69" t="str">
        <f t="shared" si="329"/>
        <v>4.4.96.52.34 - MÁQUINAS, UTENSÍLIOS E EQUIPAMENTOS DIVERSOS</v>
      </c>
    </row>
    <row r="2113" spans="1:21" s="67" customFormat="1" x14ac:dyDescent="0.25">
      <c r="A2113" s="157"/>
      <c r="B2113" s="136" t="s">
        <v>307</v>
      </c>
      <c r="C2113" s="94" t="s">
        <v>307</v>
      </c>
      <c r="D2113" s="94" t="s">
        <v>306</v>
      </c>
      <c r="E2113" s="94" t="s">
        <v>272</v>
      </c>
      <c r="F2113" s="94" t="s">
        <v>268</v>
      </c>
      <c r="G2113" s="350" t="str">
        <f t="shared" si="323"/>
        <v>4.4.96.52.35</v>
      </c>
      <c r="H2113" s="95" t="s">
        <v>499</v>
      </c>
      <c r="I2113" s="207" t="str">
        <f t="shared" si="331"/>
        <v>A</v>
      </c>
      <c r="J2113" s="273">
        <f t="shared" si="330"/>
        <v>5</v>
      </c>
      <c r="K2113" s="474" t="s">
        <v>61</v>
      </c>
      <c r="M2113" s="69" t="str">
        <f t="shared" si="324"/>
        <v>4.4.96.52.35</v>
      </c>
      <c r="N2113" s="69" t="str">
        <f t="shared" si="325"/>
        <v>44965235</v>
      </c>
      <c r="O2113" s="69" t="b">
        <f t="shared" si="326"/>
        <v>1</v>
      </c>
      <c r="P2113" s="186" t="str">
        <f t="shared" si="332"/>
        <v>44965235</v>
      </c>
      <c r="R2113" s="407" t="str">
        <f t="shared" si="327"/>
        <v>A</v>
      </c>
      <c r="S2113" s="67" t="b">
        <f t="shared" si="328"/>
        <v>1</v>
      </c>
      <c r="U2113" s="69" t="str">
        <f t="shared" si="329"/>
        <v>4.4.96.52.35 - EQUIPAMENTOS DE PROCESSAMENTO DE DADOS</v>
      </c>
    </row>
    <row r="2114" spans="1:21" s="67" customFormat="1" x14ac:dyDescent="0.25">
      <c r="A2114" s="157"/>
      <c r="B2114" s="136" t="s">
        <v>307</v>
      </c>
      <c r="C2114" s="94" t="s">
        <v>307</v>
      </c>
      <c r="D2114" s="94" t="s">
        <v>306</v>
      </c>
      <c r="E2114" s="94" t="s">
        <v>272</v>
      </c>
      <c r="F2114" s="94" t="s">
        <v>250</v>
      </c>
      <c r="G2114" s="350" t="str">
        <f t="shared" si="323"/>
        <v>4.4.96.52.36</v>
      </c>
      <c r="H2114" s="95" t="s">
        <v>500</v>
      </c>
      <c r="I2114" s="207" t="str">
        <f t="shared" si="331"/>
        <v>A</v>
      </c>
      <c r="J2114" s="273">
        <f t="shared" si="330"/>
        <v>5</v>
      </c>
      <c r="K2114" s="474" t="s">
        <v>61</v>
      </c>
      <c r="M2114" s="69" t="str">
        <f t="shared" si="324"/>
        <v>4.4.96.52.36</v>
      </c>
      <c r="N2114" s="69" t="str">
        <f t="shared" si="325"/>
        <v>44965236</v>
      </c>
      <c r="O2114" s="69" t="b">
        <f t="shared" si="326"/>
        <v>1</v>
      </c>
      <c r="P2114" s="186" t="str">
        <f t="shared" si="332"/>
        <v>44965236</v>
      </c>
      <c r="R2114" s="407" t="str">
        <f t="shared" si="327"/>
        <v>A</v>
      </c>
      <c r="S2114" s="67" t="b">
        <f t="shared" si="328"/>
        <v>1</v>
      </c>
      <c r="U2114" s="69" t="str">
        <f t="shared" si="329"/>
        <v>4.4.96.52.36 - MÁQUINAS, INSTALAÇÕES E UTENSÍLIOS DE ESCRITÓRIO</v>
      </c>
    </row>
    <row r="2115" spans="1:21" s="67" customFormat="1" x14ac:dyDescent="0.25">
      <c r="A2115" s="157"/>
      <c r="B2115" s="136" t="s">
        <v>307</v>
      </c>
      <c r="C2115" s="94" t="s">
        <v>307</v>
      </c>
      <c r="D2115" s="94" t="s">
        <v>306</v>
      </c>
      <c r="E2115" s="94" t="s">
        <v>272</v>
      </c>
      <c r="F2115" s="94" t="s">
        <v>232</v>
      </c>
      <c r="G2115" s="350" t="str">
        <f t="shared" si="323"/>
        <v>4.4.96.52.38</v>
      </c>
      <c r="H2115" s="95" t="s">
        <v>501</v>
      </c>
      <c r="I2115" s="207" t="str">
        <f t="shared" si="331"/>
        <v>A</v>
      </c>
      <c r="J2115" s="273">
        <f t="shared" si="330"/>
        <v>5</v>
      </c>
      <c r="K2115" s="474" t="s">
        <v>61</v>
      </c>
      <c r="M2115" s="69" t="str">
        <f t="shared" si="324"/>
        <v>4.4.96.52.38</v>
      </c>
      <c r="N2115" s="69" t="str">
        <f t="shared" si="325"/>
        <v>44965238</v>
      </c>
      <c r="O2115" s="69" t="b">
        <f t="shared" si="326"/>
        <v>1</v>
      </c>
      <c r="P2115" s="186" t="str">
        <f t="shared" si="332"/>
        <v>44965238</v>
      </c>
      <c r="R2115" s="407" t="str">
        <f t="shared" si="327"/>
        <v>A</v>
      </c>
      <c r="S2115" s="67" t="b">
        <f t="shared" si="328"/>
        <v>1</v>
      </c>
      <c r="U2115" s="69" t="str">
        <f t="shared" si="329"/>
        <v>4.4.96.52.38 - MÁQUINAS, FERRAMENTAS E UTENSÍLIOS DE OFICINA</v>
      </c>
    </row>
    <row r="2116" spans="1:21" s="67" customFormat="1" x14ac:dyDescent="0.25">
      <c r="A2116" s="157"/>
      <c r="B2116" s="136" t="s">
        <v>307</v>
      </c>
      <c r="C2116" s="94" t="s">
        <v>307</v>
      </c>
      <c r="D2116" s="94" t="s">
        <v>306</v>
      </c>
      <c r="E2116" s="94" t="s">
        <v>272</v>
      </c>
      <c r="F2116" s="94" t="s">
        <v>262</v>
      </c>
      <c r="G2116" s="350" t="str">
        <f t="shared" si="323"/>
        <v>4.4.96.52.39</v>
      </c>
      <c r="H2116" s="95" t="s">
        <v>502</v>
      </c>
      <c r="I2116" s="207" t="str">
        <f t="shared" si="331"/>
        <v>A</v>
      </c>
      <c r="J2116" s="273">
        <f t="shared" si="330"/>
        <v>5</v>
      </c>
      <c r="K2116" s="474" t="s">
        <v>61</v>
      </c>
      <c r="M2116" s="69" t="str">
        <f t="shared" si="324"/>
        <v>4.4.96.52.39</v>
      </c>
      <c r="N2116" s="69" t="str">
        <f t="shared" si="325"/>
        <v>44965239</v>
      </c>
      <c r="O2116" s="69" t="b">
        <f t="shared" si="326"/>
        <v>1</v>
      </c>
      <c r="P2116" s="186" t="str">
        <f t="shared" si="332"/>
        <v>44965239</v>
      </c>
      <c r="R2116" s="407" t="str">
        <f t="shared" si="327"/>
        <v>A</v>
      </c>
      <c r="S2116" s="67" t="b">
        <f t="shared" si="328"/>
        <v>1</v>
      </c>
      <c r="U2116" s="69" t="str">
        <f t="shared" si="329"/>
        <v>4.4.96.52.39 - EQUIPAMENTOS E UTENSÍLIOS HIDRÁULICOS E ELÉTRICOS</v>
      </c>
    </row>
    <row r="2117" spans="1:21" s="67" customFormat="1" x14ac:dyDescent="0.25">
      <c r="A2117" s="157"/>
      <c r="B2117" s="136" t="s">
        <v>307</v>
      </c>
      <c r="C2117" s="94" t="s">
        <v>307</v>
      </c>
      <c r="D2117" s="94" t="s">
        <v>306</v>
      </c>
      <c r="E2117" s="94" t="s">
        <v>272</v>
      </c>
      <c r="F2117" s="94" t="s">
        <v>231</v>
      </c>
      <c r="G2117" s="350" t="str">
        <f t="shared" si="323"/>
        <v>4.4.96.52.40</v>
      </c>
      <c r="H2117" s="95" t="s">
        <v>503</v>
      </c>
      <c r="I2117" s="207" t="str">
        <f t="shared" si="331"/>
        <v>A</v>
      </c>
      <c r="J2117" s="273">
        <f t="shared" si="330"/>
        <v>5</v>
      </c>
      <c r="K2117" s="474" t="s">
        <v>61</v>
      </c>
      <c r="M2117" s="69" t="str">
        <f t="shared" si="324"/>
        <v>4.4.96.52.40</v>
      </c>
      <c r="N2117" s="69" t="str">
        <f t="shared" si="325"/>
        <v>44965240</v>
      </c>
      <c r="O2117" s="69" t="b">
        <f t="shared" si="326"/>
        <v>1</v>
      </c>
      <c r="P2117" s="186" t="str">
        <f t="shared" si="332"/>
        <v>44965240</v>
      </c>
      <c r="R2117" s="407" t="str">
        <f t="shared" si="327"/>
        <v>A</v>
      </c>
      <c r="S2117" s="67" t="b">
        <f t="shared" si="328"/>
        <v>1</v>
      </c>
      <c r="U2117" s="69" t="str">
        <f t="shared" si="329"/>
        <v>4.4.96.52.40 - MÁQUINAS E EQUIPAMENTOS AGRÍCOLAS E RODOVIÁRIOS</v>
      </c>
    </row>
    <row r="2118" spans="1:21" s="67" customFormat="1" x14ac:dyDescent="0.25">
      <c r="A2118" s="157"/>
      <c r="B2118" s="136" t="s">
        <v>307</v>
      </c>
      <c r="C2118" s="94" t="s">
        <v>307</v>
      </c>
      <c r="D2118" s="94" t="s">
        <v>306</v>
      </c>
      <c r="E2118" s="94" t="s">
        <v>272</v>
      </c>
      <c r="F2118" s="94" t="s">
        <v>242</v>
      </c>
      <c r="G2118" s="350" t="str">
        <f t="shared" si="323"/>
        <v>4.4.96.52.42</v>
      </c>
      <c r="H2118" s="95" t="s">
        <v>340</v>
      </c>
      <c r="I2118" s="207" t="str">
        <f t="shared" si="331"/>
        <v>A</v>
      </c>
      <c r="J2118" s="273">
        <f t="shared" si="330"/>
        <v>5</v>
      </c>
      <c r="K2118" s="474" t="s">
        <v>61</v>
      </c>
      <c r="M2118" s="69" t="str">
        <f t="shared" si="324"/>
        <v>4.4.96.52.42</v>
      </c>
      <c r="N2118" s="69" t="str">
        <f t="shared" si="325"/>
        <v>44965242</v>
      </c>
      <c r="O2118" s="69" t="b">
        <f t="shared" si="326"/>
        <v>1</v>
      </c>
      <c r="P2118" s="186" t="str">
        <f t="shared" si="332"/>
        <v>44965242</v>
      </c>
      <c r="R2118" s="407" t="str">
        <f t="shared" si="327"/>
        <v>A</v>
      </c>
      <c r="S2118" s="67" t="b">
        <f t="shared" si="328"/>
        <v>1</v>
      </c>
      <c r="U2118" s="69" t="str">
        <f t="shared" si="329"/>
        <v>4.4.96.52.42 - MOBILIÁRIO EM GERAL</v>
      </c>
    </row>
    <row r="2119" spans="1:21" s="67" customFormat="1" x14ac:dyDescent="0.25">
      <c r="A2119" s="157"/>
      <c r="B2119" s="136" t="s">
        <v>307</v>
      </c>
      <c r="C2119" s="94" t="s">
        <v>307</v>
      </c>
      <c r="D2119" s="94" t="s">
        <v>306</v>
      </c>
      <c r="E2119" s="94" t="s">
        <v>272</v>
      </c>
      <c r="F2119" s="94" t="s">
        <v>244</v>
      </c>
      <c r="G2119" s="350" t="str">
        <f t="shared" si="323"/>
        <v>4.4.96.52.44</v>
      </c>
      <c r="H2119" s="95" t="s">
        <v>504</v>
      </c>
      <c r="I2119" s="207" t="str">
        <f t="shared" si="331"/>
        <v>A</v>
      </c>
      <c r="J2119" s="273">
        <f t="shared" si="330"/>
        <v>5</v>
      </c>
      <c r="K2119" s="474" t="s">
        <v>61</v>
      </c>
      <c r="M2119" s="69" t="str">
        <f t="shared" si="324"/>
        <v>4.4.96.52.44</v>
      </c>
      <c r="N2119" s="69" t="str">
        <f t="shared" si="325"/>
        <v>44965244</v>
      </c>
      <c r="O2119" s="69" t="b">
        <f t="shared" si="326"/>
        <v>1</v>
      </c>
      <c r="P2119" s="186" t="str">
        <f t="shared" si="332"/>
        <v>44965244</v>
      </c>
      <c r="R2119" s="407" t="str">
        <f t="shared" si="327"/>
        <v>A</v>
      </c>
      <c r="S2119" s="67" t="b">
        <f t="shared" si="328"/>
        <v>1</v>
      </c>
      <c r="U2119" s="69" t="str">
        <f t="shared" si="329"/>
        <v>4.4.96.52.44 - OBRAS DE ARTE E PEÇAS PARA MUSEU</v>
      </c>
    </row>
    <row r="2120" spans="1:21" s="67" customFormat="1" x14ac:dyDescent="0.25">
      <c r="A2120" s="157"/>
      <c r="B2120" s="136" t="s">
        <v>307</v>
      </c>
      <c r="C2120" s="94" t="s">
        <v>307</v>
      </c>
      <c r="D2120" s="94" t="s">
        <v>306</v>
      </c>
      <c r="E2120" s="94" t="s">
        <v>272</v>
      </c>
      <c r="F2120" s="94" t="s">
        <v>246</v>
      </c>
      <c r="G2120" s="350" t="str">
        <f t="shared" si="323"/>
        <v>4.4.96.52.46</v>
      </c>
      <c r="H2120" s="95" t="s">
        <v>505</v>
      </c>
      <c r="I2120" s="207" t="str">
        <f t="shared" si="331"/>
        <v>A</v>
      </c>
      <c r="J2120" s="273">
        <f t="shared" si="330"/>
        <v>5</v>
      </c>
      <c r="K2120" s="474" t="s">
        <v>61</v>
      </c>
      <c r="M2120" s="69" t="str">
        <f t="shared" si="324"/>
        <v>4.4.96.52.46</v>
      </c>
      <c r="N2120" s="69" t="str">
        <f t="shared" si="325"/>
        <v>44965246</v>
      </c>
      <c r="O2120" s="69" t="b">
        <f t="shared" si="326"/>
        <v>1</v>
      </c>
      <c r="P2120" s="186" t="str">
        <f t="shared" si="332"/>
        <v>44965246</v>
      </c>
      <c r="R2120" s="407" t="str">
        <f t="shared" si="327"/>
        <v>A</v>
      </c>
      <c r="S2120" s="67" t="b">
        <f t="shared" si="328"/>
        <v>1</v>
      </c>
      <c r="U2120" s="69" t="str">
        <f t="shared" si="329"/>
        <v>4.4.96.52.46 - SEMOVENTES E EQUIPAMENTOS DE MONTARIA</v>
      </c>
    </row>
    <row r="2121" spans="1:21" s="67" customFormat="1" x14ac:dyDescent="0.25">
      <c r="A2121" s="157"/>
      <c r="B2121" s="136" t="s">
        <v>307</v>
      </c>
      <c r="C2121" s="94" t="s">
        <v>307</v>
      </c>
      <c r="D2121" s="94" t="s">
        <v>306</v>
      </c>
      <c r="E2121" s="94" t="s">
        <v>272</v>
      </c>
      <c r="F2121" s="94" t="s">
        <v>248</v>
      </c>
      <c r="G2121" s="350" t="str">
        <f t="shared" si="323"/>
        <v>4.4.96.52.48</v>
      </c>
      <c r="H2121" s="95" t="s">
        <v>341</v>
      </c>
      <c r="I2121" s="207" t="str">
        <f t="shared" si="331"/>
        <v>A</v>
      </c>
      <c r="J2121" s="273">
        <f t="shared" si="330"/>
        <v>5</v>
      </c>
      <c r="K2121" s="474" t="s">
        <v>61</v>
      </c>
      <c r="M2121" s="69" t="str">
        <f t="shared" si="324"/>
        <v>4.4.96.52.48</v>
      </c>
      <c r="N2121" s="69" t="str">
        <f t="shared" si="325"/>
        <v>44965248</v>
      </c>
      <c r="O2121" s="69" t="b">
        <f t="shared" si="326"/>
        <v>1</v>
      </c>
      <c r="P2121" s="186" t="str">
        <f t="shared" si="332"/>
        <v>44965248</v>
      </c>
      <c r="R2121" s="407" t="str">
        <f t="shared" si="327"/>
        <v>A</v>
      </c>
      <c r="S2121" s="67" t="b">
        <f t="shared" si="328"/>
        <v>1</v>
      </c>
      <c r="U2121" s="69" t="str">
        <f t="shared" si="329"/>
        <v>4.4.96.52.48 - VEÍCULOS DIVERSOS</v>
      </c>
    </row>
    <row r="2122" spans="1:21" s="67" customFormat="1" x14ac:dyDescent="0.25">
      <c r="A2122" s="157"/>
      <c r="B2122" s="136" t="s">
        <v>307</v>
      </c>
      <c r="C2122" s="94" t="s">
        <v>307</v>
      </c>
      <c r="D2122" s="94" t="s">
        <v>306</v>
      </c>
      <c r="E2122" s="94" t="s">
        <v>272</v>
      </c>
      <c r="F2122" s="94" t="s">
        <v>235</v>
      </c>
      <c r="G2122" s="350" t="str">
        <f t="shared" si="323"/>
        <v>4.4.96.52.50</v>
      </c>
      <c r="H2122" s="95" t="s">
        <v>506</v>
      </c>
      <c r="I2122" s="207" t="str">
        <f t="shared" si="331"/>
        <v>A</v>
      </c>
      <c r="J2122" s="273">
        <f t="shared" si="330"/>
        <v>5</v>
      </c>
      <c r="K2122" s="474" t="s">
        <v>61</v>
      </c>
      <c r="M2122" s="69" t="str">
        <f t="shared" si="324"/>
        <v>4.4.96.52.50</v>
      </c>
      <c r="N2122" s="69" t="str">
        <f t="shared" si="325"/>
        <v>44965250</v>
      </c>
      <c r="O2122" s="69" t="b">
        <f t="shared" si="326"/>
        <v>1</v>
      </c>
      <c r="P2122" s="186" t="str">
        <f t="shared" si="332"/>
        <v>44965250</v>
      </c>
      <c r="R2122" s="407" t="str">
        <f t="shared" si="327"/>
        <v>A</v>
      </c>
      <c r="S2122" s="67" t="b">
        <f t="shared" si="328"/>
        <v>1</v>
      </c>
      <c r="U2122" s="69" t="str">
        <f t="shared" si="329"/>
        <v>4.4.96.52.50 - VEÍCULOS FERROVIÁRIOS</v>
      </c>
    </row>
    <row r="2123" spans="1:21" s="67" customFormat="1" x14ac:dyDescent="0.25">
      <c r="A2123" s="157"/>
      <c r="B2123" s="136" t="s">
        <v>307</v>
      </c>
      <c r="C2123" s="94" t="s">
        <v>307</v>
      </c>
      <c r="D2123" s="94" t="s">
        <v>306</v>
      </c>
      <c r="E2123" s="94" t="s">
        <v>272</v>
      </c>
      <c r="F2123" s="94" t="s">
        <v>271</v>
      </c>
      <c r="G2123" s="350" t="str">
        <f t="shared" ref="G2123:G2186" si="333">B2123&amp;"."&amp;C2123&amp;"."&amp;D2123&amp;"."&amp;E2123&amp;"."&amp;F2123</f>
        <v>4.4.96.52.51</v>
      </c>
      <c r="H2123" s="95" t="s">
        <v>507</v>
      </c>
      <c r="I2123" s="207" t="str">
        <f t="shared" si="331"/>
        <v>A</v>
      </c>
      <c r="J2123" s="273">
        <f t="shared" si="330"/>
        <v>5</v>
      </c>
      <c r="K2123" s="474" t="s">
        <v>61</v>
      </c>
      <c r="M2123" s="69" t="str">
        <f t="shared" ref="M2123:M2186" si="334">B2123&amp;"."&amp;C2123&amp;"."&amp;D2123&amp;"."&amp;E2123&amp;"."&amp;F2123</f>
        <v>4.4.96.52.51</v>
      </c>
      <c r="N2123" s="69" t="str">
        <f t="shared" ref="N2123:N2186" si="335">SUBSTITUTE(M2123,".","")</f>
        <v>44965251</v>
      </c>
      <c r="O2123" s="69" t="b">
        <f t="shared" ref="O2123:O2186" si="336">N2123=P2123</f>
        <v>1</v>
      </c>
      <c r="P2123" s="186" t="str">
        <f t="shared" si="332"/>
        <v>44965251</v>
      </c>
      <c r="R2123" s="407" t="str">
        <f t="shared" ref="R2123:R2186" si="337">IF(IFERROR(SEARCH("Último",K2123),0)&gt;0,"A","S")</f>
        <v>A</v>
      </c>
      <c r="S2123" s="67" t="b">
        <f t="shared" ref="S2123:S2186" si="338">R2123=I2123</f>
        <v>1</v>
      </c>
      <c r="U2123" s="69" t="str">
        <f t="shared" ref="U2123:U2186" si="339">G2123&amp;" - "&amp;H2123</f>
        <v>4.4.96.52.51 - PEÇAS NÃO INCORPORÁVEIS A IMÓVEIS</v>
      </c>
    </row>
    <row r="2124" spans="1:21" s="67" customFormat="1" x14ac:dyDescent="0.25">
      <c r="A2124" s="157"/>
      <c r="B2124" s="136" t="s">
        <v>307</v>
      </c>
      <c r="C2124" s="94" t="s">
        <v>307</v>
      </c>
      <c r="D2124" s="94" t="s">
        <v>306</v>
      </c>
      <c r="E2124" s="94" t="s">
        <v>272</v>
      </c>
      <c r="F2124" s="94" t="s">
        <v>272</v>
      </c>
      <c r="G2124" s="350" t="str">
        <f t="shared" si="333"/>
        <v>4.4.96.52.52</v>
      </c>
      <c r="H2124" s="95" t="s">
        <v>342</v>
      </c>
      <c r="I2124" s="207" t="str">
        <f t="shared" si="331"/>
        <v>A</v>
      </c>
      <c r="J2124" s="273">
        <f t="shared" si="330"/>
        <v>5</v>
      </c>
      <c r="K2124" s="474" t="s">
        <v>61</v>
      </c>
      <c r="M2124" s="69" t="str">
        <f t="shared" si="334"/>
        <v>4.4.96.52.52</v>
      </c>
      <c r="N2124" s="69" t="str">
        <f t="shared" si="335"/>
        <v>44965252</v>
      </c>
      <c r="O2124" s="69" t="b">
        <f t="shared" si="336"/>
        <v>1</v>
      </c>
      <c r="P2124" s="186" t="str">
        <f t="shared" si="332"/>
        <v>44965252</v>
      </c>
      <c r="R2124" s="407" t="str">
        <f t="shared" si="337"/>
        <v>A</v>
      </c>
      <c r="S2124" s="67" t="b">
        <f t="shared" si="338"/>
        <v>1</v>
      </c>
      <c r="U2124" s="69" t="str">
        <f t="shared" si="339"/>
        <v>4.4.96.52.52 - VEÍCULOS DE TRAÇÃO MECÂNICA</v>
      </c>
    </row>
    <row r="2125" spans="1:21" s="67" customFormat="1" x14ac:dyDescent="0.25">
      <c r="A2125" s="157"/>
      <c r="B2125" s="136" t="s">
        <v>307</v>
      </c>
      <c r="C2125" s="94" t="s">
        <v>307</v>
      </c>
      <c r="D2125" s="94" t="s">
        <v>306</v>
      </c>
      <c r="E2125" s="94" t="s">
        <v>272</v>
      </c>
      <c r="F2125" s="94" t="s">
        <v>273</v>
      </c>
      <c r="G2125" s="350" t="str">
        <f t="shared" si="333"/>
        <v>4.4.96.52.53</v>
      </c>
      <c r="H2125" s="95" t="s">
        <v>508</v>
      </c>
      <c r="I2125" s="207" t="str">
        <f t="shared" si="331"/>
        <v>A</v>
      </c>
      <c r="J2125" s="273">
        <f t="shared" ref="J2125:J2188" si="340">IF( (VALUE(F2125) &gt; 0), 5,IF( (VALUE(E2125) &gt; 0), 4,IF( (VALUE(D2125) &gt; 0), 3,IF( (VALUE(C2125) &gt; 0), 2,1))))</f>
        <v>5</v>
      </c>
      <c r="K2125" s="474" t="s">
        <v>61</v>
      </c>
      <c r="M2125" s="69" t="str">
        <f t="shared" si="334"/>
        <v>4.4.96.52.53</v>
      </c>
      <c r="N2125" s="69" t="str">
        <f t="shared" si="335"/>
        <v>44965253</v>
      </c>
      <c r="O2125" s="69" t="b">
        <f t="shared" si="336"/>
        <v>1</v>
      </c>
      <c r="P2125" s="186" t="str">
        <f t="shared" si="332"/>
        <v>44965253</v>
      </c>
      <c r="R2125" s="407" t="str">
        <f t="shared" si="337"/>
        <v>A</v>
      </c>
      <c r="S2125" s="67" t="b">
        <f t="shared" si="338"/>
        <v>1</v>
      </c>
      <c r="U2125" s="69" t="str">
        <f t="shared" si="339"/>
        <v>4.4.96.52.53 - CARROS DE COMBATE</v>
      </c>
    </row>
    <row r="2126" spans="1:21" s="67" customFormat="1" x14ac:dyDescent="0.25">
      <c r="A2126" s="157"/>
      <c r="B2126" s="136" t="s">
        <v>307</v>
      </c>
      <c r="C2126" s="94" t="s">
        <v>307</v>
      </c>
      <c r="D2126" s="94" t="s">
        <v>306</v>
      </c>
      <c r="E2126" s="94" t="s">
        <v>272</v>
      </c>
      <c r="F2126" s="94" t="s">
        <v>274</v>
      </c>
      <c r="G2126" s="350" t="str">
        <f t="shared" si="333"/>
        <v>4.4.96.52.54</v>
      </c>
      <c r="H2126" s="95" t="s">
        <v>509</v>
      </c>
      <c r="I2126" s="207" t="str">
        <f t="shared" si="331"/>
        <v>A</v>
      </c>
      <c r="J2126" s="273">
        <f t="shared" si="340"/>
        <v>5</v>
      </c>
      <c r="K2126" s="474" t="s">
        <v>61</v>
      </c>
      <c r="M2126" s="69" t="str">
        <f t="shared" si="334"/>
        <v>4.4.96.52.54</v>
      </c>
      <c r="N2126" s="69" t="str">
        <f t="shared" si="335"/>
        <v>44965254</v>
      </c>
      <c r="O2126" s="69" t="b">
        <f t="shared" si="336"/>
        <v>1</v>
      </c>
      <c r="P2126" s="186" t="str">
        <f t="shared" si="332"/>
        <v>44965254</v>
      </c>
      <c r="R2126" s="407" t="str">
        <f t="shared" si="337"/>
        <v>A</v>
      </c>
      <c r="S2126" s="67" t="b">
        <f t="shared" si="338"/>
        <v>1</v>
      </c>
      <c r="U2126" s="69" t="str">
        <f t="shared" si="339"/>
        <v>4.4.96.52.54 - EQUIPAMENTOS, PEÇAS E ACESSÓRIOS AERONÁUTICOS</v>
      </c>
    </row>
    <row r="2127" spans="1:21" s="67" customFormat="1" x14ac:dyDescent="0.25">
      <c r="A2127" s="157"/>
      <c r="B2127" s="136" t="s">
        <v>307</v>
      </c>
      <c r="C2127" s="94" t="s">
        <v>307</v>
      </c>
      <c r="D2127" s="94" t="s">
        <v>306</v>
      </c>
      <c r="E2127" s="94" t="s">
        <v>272</v>
      </c>
      <c r="F2127" s="94" t="s">
        <v>275</v>
      </c>
      <c r="G2127" s="350" t="str">
        <f t="shared" si="333"/>
        <v>4.4.96.52.56</v>
      </c>
      <c r="H2127" s="95" t="s">
        <v>510</v>
      </c>
      <c r="I2127" s="207" t="str">
        <f t="shared" si="331"/>
        <v>A</v>
      </c>
      <c r="J2127" s="273">
        <f t="shared" si="340"/>
        <v>5</v>
      </c>
      <c r="K2127" s="474" t="s">
        <v>61</v>
      </c>
      <c r="M2127" s="69" t="str">
        <f t="shared" si="334"/>
        <v>4.4.96.52.56</v>
      </c>
      <c r="N2127" s="69" t="str">
        <f t="shared" si="335"/>
        <v>44965256</v>
      </c>
      <c r="O2127" s="69" t="b">
        <f t="shared" si="336"/>
        <v>1</v>
      </c>
      <c r="P2127" s="186" t="str">
        <f t="shared" si="332"/>
        <v>44965256</v>
      </c>
      <c r="R2127" s="407" t="str">
        <f t="shared" si="337"/>
        <v>A</v>
      </c>
      <c r="S2127" s="67" t="b">
        <f t="shared" si="338"/>
        <v>1</v>
      </c>
      <c r="U2127" s="69" t="str">
        <f t="shared" si="339"/>
        <v>4.4.96.52.56 - EQUIPAMENTOS, PEÇAS E ACESSÓRIOS DE PROTEÇÃO AO VOO</v>
      </c>
    </row>
    <row r="2128" spans="1:21" s="67" customFormat="1" x14ac:dyDescent="0.25">
      <c r="A2128" s="157"/>
      <c r="B2128" s="136" t="s">
        <v>307</v>
      </c>
      <c r="C2128" s="94" t="s">
        <v>307</v>
      </c>
      <c r="D2128" s="94" t="s">
        <v>306</v>
      </c>
      <c r="E2128" s="94" t="s">
        <v>272</v>
      </c>
      <c r="F2128" s="94" t="s">
        <v>308</v>
      </c>
      <c r="G2128" s="350" t="str">
        <f t="shared" si="333"/>
        <v>4.4.96.52.57</v>
      </c>
      <c r="H2128" s="95" t="s">
        <v>511</v>
      </c>
      <c r="I2128" s="207" t="str">
        <f t="shared" si="331"/>
        <v>A</v>
      </c>
      <c r="J2128" s="273">
        <f t="shared" si="340"/>
        <v>5</v>
      </c>
      <c r="K2128" s="474" t="s">
        <v>61</v>
      </c>
      <c r="M2128" s="69" t="str">
        <f t="shared" si="334"/>
        <v>4.4.96.52.57</v>
      </c>
      <c r="N2128" s="69" t="str">
        <f t="shared" si="335"/>
        <v>44965257</v>
      </c>
      <c r="O2128" s="69" t="b">
        <f t="shared" si="336"/>
        <v>1</v>
      </c>
      <c r="P2128" s="186" t="str">
        <f t="shared" si="332"/>
        <v>44965257</v>
      </c>
      <c r="R2128" s="407" t="str">
        <f t="shared" si="337"/>
        <v>A</v>
      </c>
      <c r="S2128" s="67" t="b">
        <f t="shared" si="338"/>
        <v>1</v>
      </c>
      <c r="U2128" s="69" t="str">
        <f t="shared" si="339"/>
        <v>4.4.96.52.57 - ACESSÓRIOS PARA AUTOMÓVEIS</v>
      </c>
    </row>
    <row r="2129" spans="1:21" s="67" customFormat="1" x14ac:dyDescent="0.25">
      <c r="A2129" s="157"/>
      <c r="B2129" s="136" t="s">
        <v>307</v>
      </c>
      <c r="C2129" s="94" t="s">
        <v>307</v>
      </c>
      <c r="D2129" s="94" t="s">
        <v>306</v>
      </c>
      <c r="E2129" s="94" t="s">
        <v>272</v>
      </c>
      <c r="F2129" s="94" t="s">
        <v>276</v>
      </c>
      <c r="G2129" s="350" t="str">
        <f t="shared" si="333"/>
        <v>4.4.96.52.58</v>
      </c>
      <c r="H2129" s="95" t="s">
        <v>512</v>
      </c>
      <c r="I2129" s="207" t="str">
        <f t="shared" si="331"/>
        <v>A</v>
      </c>
      <c r="J2129" s="273">
        <f t="shared" si="340"/>
        <v>5</v>
      </c>
      <c r="K2129" s="474" t="s">
        <v>61</v>
      </c>
      <c r="M2129" s="69" t="str">
        <f t="shared" si="334"/>
        <v>4.4.96.52.58</v>
      </c>
      <c r="N2129" s="69" t="str">
        <f t="shared" si="335"/>
        <v>44965258</v>
      </c>
      <c r="O2129" s="69" t="b">
        <f t="shared" si="336"/>
        <v>1</v>
      </c>
      <c r="P2129" s="186" t="str">
        <f t="shared" si="332"/>
        <v>44965258</v>
      </c>
      <c r="R2129" s="407" t="str">
        <f t="shared" si="337"/>
        <v>A</v>
      </c>
      <c r="S2129" s="67" t="b">
        <f t="shared" si="338"/>
        <v>1</v>
      </c>
      <c r="U2129" s="69" t="str">
        <f t="shared" si="339"/>
        <v>4.4.96.52.58 - EQUIPAMENTOS DE MERGULHO E SALVAMENTO</v>
      </c>
    </row>
    <row r="2130" spans="1:21" s="67" customFormat="1" x14ac:dyDescent="0.25">
      <c r="A2130" s="157"/>
      <c r="B2130" s="136" t="s">
        <v>307</v>
      </c>
      <c r="C2130" s="94" t="s">
        <v>307</v>
      </c>
      <c r="D2130" s="94" t="s">
        <v>306</v>
      </c>
      <c r="E2130" s="94" t="s">
        <v>272</v>
      </c>
      <c r="F2130" s="94" t="s">
        <v>269</v>
      </c>
      <c r="G2130" s="350" t="str">
        <f t="shared" si="333"/>
        <v>4.4.96.52.60</v>
      </c>
      <c r="H2130" s="95" t="s">
        <v>513</v>
      </c>
      <c r="I2130" s="207" t="str">
        <f t="shared" si="331"/>
        <v>A</v>
      </c>
      <c r="J2130" s="273">
        <f t="shared" si="340"/>
        <v>5</v>
      </c>
      <c r="K2130" s="474" t="s">
        <v>61</v>
      </c>
      <c r="M2130" s="69" t="str">
        <f t="shared" si="334"/>
        <v>4.4.96.52.60</v>
      </c>
      <c r="N2130" s="69" t="str">
        <f t="shared" si="335"/>
        <v>44965260</v>
      </c>
      <c r="O2130" s="69" t="b">
        <f t="shared" si="336"/>
        <v>1</v>
      </c>
      <c r="P2130" s="186" t="str">
        <f t="shared" si="332"/>
        <v>44965260</v>
      </c>
      <c r="R2130" s="407" t="str">
        <f t="shared" si="337"/>
        <v>A</v>
      </c>
      <c r="S2130" s="67" t="b">
        <f t="shared" si="338"/>
        <v>1</v>
      </c>
      <c r="U2130" s="69" t="str">
        <f t="shared" si="339"/>
        <v>4.4.96.52.60 - EQUIPAMENTOS, PEÇAS E ACESSÓRIOS MARÍTIMOS</v>
      </c>
    </row>
    <row r="2131" spans="1:21" s="67" customFormat="1" x14ac:dyDescent="0.25">
      <c r="A2131" s="157"/>
      <c r="B2131" s="136" t="s">
        <v>307</v>
      </c>
      <c r="C2131" s="94" t="s">
        <v>307</v>
      </c>
      <c r="D2131" s="94" t="s">
        <v>306</v>
      </c>
      <c r="E2131" s="94" t="s">
        <v>272</v>
      </c>
      <c r="F2131" s="94" t="s">
        <v>298</v>
      </c>
      <c r="G2131" s="350" t="str">
        <f t="shared" si="333"/>
        <v>4.4.96.52.83</v>
      </c>
      <c r="H2131" s="95" t="s">
        <v>514</v>
      </c>
      <c r="I2131" s="207" t="str">
        <f t="shared" si="331"/>
        <v>A</v>
      </c>
      <c r="J2131" s="273">
        <f t="shared" si="340"/>
        <v>5</v>
      </c>
      <c r="K2131" s="474" t="s">
        <v>61</v>
      </c>
      <c r="M2131" s="69" t="str">
        <f t="shared" si="334"/>
        <v>4.4.96.52.83</v>
      </c>
      <c r="N2131" s="69" t="str">
        <f t="shared" si="335"/>
        <v>44965283</v>
      </c>
      <c r="O2131" s="69" t="b">
        <f t="shared" si="336"/>
        <v>1</v>
      </c>
      <c r="P2131" s="186" t="str">
        <f t="shared" si="332"/>
        <v>44965283</v>
      </c>
      <c r="R2131" s="407" t="str">
        <f t="shared" si="337"/>
        <v>A</v>
      </c>
      <c r="S2131" s="67" t="b">
        <f t="shared" si="338"/>
        <v>1</v>
      </c>
      <c r="U2131" s="69" t="str">
        <f t="shared" si="339"/>
        <v>4.4.96.52.83 - EQUIPAMENTOS E SISTEMA DE PROTEÇÃO E VIGILÂNCIA AMBIENTAL</v>
      </c>
    </row>
    <row r="2132" spans="1:21" s="67" customFormat="1" x14ac:dyDescent="0.25">
      <c r="A2132" s="157"/>
      <c r="B2132" s="136" t="s">
        <v>307</v>
      </c>
      <c r="C2132" s="94" t="s">
        <v>307</v>
      </c>
      <c r="D2132" s="94" t="s">
        <v>306</v>
      </c>
      <c r="E2132" s="94" t="s">
        <v>272</v>
      </c>
      <c r="F2132" s="94" t="s">
        <v>301</v>
      </c>
      <c r="G2132" s="350" t="str">
        <f t="shared" si="333"/>
        <v>4.4.96.52.89</v>
      </c>
      <c r="H2132" s="95" t="s">
        <v>515</v>
      </c>
      <c r="I2132" s="207" t="str">
        <f t="shared" ref="I2132:I2195" si="341">IF(J2132&lt;J2133,"S","A")</f>
        <v>A</v>
      </c>
      <c r="J2132" s="273">
        <f t="shared" si="340"/>
        <v>5</v>
      </c>
      <c r="K2132" s="474" t="s">
        <v>61</v>
      </c>
      <c r="M2132" s="69" t="str">
        <f t="shared" si="334"/>
        <v>4.4.96.52.89</v>
      </c>
      <c r="N2132" s="69" t="str">
        <f t="shared" si="335"/>
        <v>44965289</v>
      </c>
      <c r="O2132" s="69" t="b">
        <f t="shared" si="336"/>
        <v>1</v>
      </c>
      <c r="P2132" s="186" t="str">
        <f t="shared" si="332"/>
        <v>44965289</v>
      </c>
      <c r="R2132" s="407" t="str">
        <f t="shared" si="337"/>
        <v>A</v>
      </c>
      <c r="S2132" s="67" t="b">
        <f t="shared" si="338"/>
        <v>1</v>
      </c>
      <c r="U2132" s="69" t="str">
        <f t="shared" si="339"/>
        <v>4.4.96.52.89 - EQUIPAMENTOS, SOBRESSALENTES DE MÁQUINAS, MOTOR DE NAVIOS DE ESQUADRA</v>
      </c>
    </row>
    <row r="2133" spans="1:21" x14ac:dyDescent="0.25">
      <c r="B2133" s="136" t="s">
        <v>307</v>
      </c>
      <c r="C2133" s="94" t="s">
        <v>307</v>
      </c>
      <c r="D2133" s="94" t="s">
        <v>306</v>
      </c>
      <c r="E2133" s="94" t="s">
        <v>272</v>
      </c>
      <c r="F2133" s="94" t="s">
        <v>270</v>
      </c>
      <c r="G2133" s="350" t="str">
        <f t="shared" si="333"/>
        <v>4.4.96.52.99</v>
      </c>
      <c r="H2133" s="95" t="s">
        <v>188</v>
      </c>
      <c r="I2133" s="207" t="str">
        <f t="shared" si="341"/>
        <v>A</v>
      </c>
      <c r="J2133" s="273">
        <f t="shared" si="340"/>
        <v>5</v>
      </c>
      <c r="K2133" s="474" t="s">
        <v>61</v>
      </c>
      <c r="M2133" s="69" t="str">
        <f t="shared" si="334"/>
        <v>4.4.96.52.99</v>
      </c>
      <c r="N2133" s="69" t="str">
        <f t="shared" si="335"/>
        <v>44965299</v>
      </c>
      <c r="O2133" s="69" t="b">
        <f t="shared" si="336"/>
        <v>1</v>
      </c>
      <c r="P2133" s="186" t="str">
        <f t="shared" si="332"/>
        <v>44965299</v>
      </c>
      <c r="R2133" s="407" t="str">
        <f t="shared" si="337"/>
        <v>A</v>
      </c>
      <c r="S2133" s="2" t="b">
        <f t="shared" si="338"/>
        <v>1</v>
      </c>
      <c r="U2133" s="69" t="str">
        <f t="shared" si="339"/>
        <v>4.4.96.52.99 - OUTROS MATERIAIS PERMANENTES</v>
      </c>
    </row>
    <row r="2134" spans="1:21" x14ac:dyDescent="0.25">
      <c r="B2134" s="380" t="s">
        <v>307</v>
      </c>
      <c r="C2134" s="318" t="s">
        <v>307</v>
      </c>
      <c r="D2134" s="318" t="s">
        <v>306</v>
      </c>
      <c r="E2134" s="318" t="s">
        <v>278</v>
      </c>
      <c r="F2134" s="318" t="s">
        <v>264</v>
      </c>
      <c r="G2134" s="341" t="str">
        <f t="shared" si="333"/>
        <v>4.4.96.61.00</v>
      </c>
      <c r="H2134" s="3" t="s">
        <v>189</v>
      </c>
      <c r="I2134" s="241" t="str">
        <f t="shared" si="341"/>
        <v>A</v>
      </c>
      <c r="J2134" s="307">
        <f t="shared" si="340"/>
        <v>4</v>
      </c>
      <c r="K2134" s="465" t="s">
        <v>53</v>
      </c>
      <c r="M2134" s="69" t="str">
        <f t="shared" si="334"/>
        <v>4.4.96.61.00</v>
      </c>
      <c r="N2134" s="69" t="str">
        <f t="shared" si="335"/>
        <v>44966100</v>
      </c>
      <c r="O2134" s="69" t="b">
        <f t="shared" si="336"/>
        <v>1</v>
      </c>
      <c r="P2134" s="186" t="str">
        <f t="shared" si="332"/>
        <v>44966100</v>
      </c>
      <c r="R2134" s="407" t="str">
        <f t="shared" si="337"/>
        <v>A</v>
      </c>
      <c r="S2134" s="2" t="b">
        <f t="shared" si="338"/>
        <v>1</v>
      </c>
      <c r="U2134" s="69" t="str">
        <f t="shared" si="339"/>
        <v>4.4.96.61.00 - AQUISIÇÃO DE IMÓVEIS</v>
      </c>
    </row>
    <row r="2135" spans="1:21" x14ac:dyDescent="0.25">
      <c r="B2135" s="380" t="s">
        <v>307</v>
      </c>
      <c r="C2135" s="318" t="s">
        <v>307</v>
      </c>
      <c r="D2135" s="318" t="s">
        <v>306</v>
      </c>
      <c r="E2135" s="318" t="s">
        <v>317</v>
      </c>
      <c r="F2135" s="318" t="s">
        <v>264</v>
      </c>
      <c r="G2135" s="341" t="str">
        <f t="shared" si="333"/>
        <v>4.4.96.91.00</v>
      </c>
      <c r="H2135" s="3" t="s">
        <v>85</v>
      </c>
      <c r="I2135" s="241" t="str">
        <f t="shared" si="341"/>
        <v>A</v>
      </c>
      <c r="J2135" s="307">
        <f t="shared" si="340"/>
        <v>4</v>
      </c>
      <c r="K2135" s="465" t="s">
        <v>53</v>
      </c>
      <c r="M2135" s="69" t="str">
        <f t="shared" si="334"/>
        <v>4.4.96.91.00</v>
      </c>
      <c r="N2135" s="69" t="str">
        <f t="shared" si="335"/>
        <v>44969100</v>
      </c>
      <c r="O2135" s="69" t="b">
        <f t="shared" si="336"/>
        <v>1</v>
      </c>
      <c r="P2135" s="186" t="str">
        <f t="shared" si="332"/>
        <v>44969100</v>
      </c>
      <c r="R2135" s="407" t="str">
        <f t="shared" si="337"/>
        <v>A</v>
      </c>
      <c r="S2135" s="2" t="b">
        <f t="shared" si="338"/>
        <v>1</v>
      </c>
      <c r="U2135" s="69" t="str">
        <f t="shared" si="339"/>
        <v>4.4.96.91.00 - SENTENÇAS JUDICIAIS</v>
      </c>
    </row>
    <row r="2136" spans="1:21" x14ac:dyDescent="0.25">
      <c r="B2136" s="380" t="s">
        <v>307</v>
      </c>
      <c r="C2136" s="318" t="s">
        <v>307</v>
      </c>
      <c r="D2136" s="318" t="s">
        <v>306</v>
      </c>
      <c r="E2136" s="318" t="s">
        <v>263</v>
      </c>
      <c r="F2136" s="318" t="s">
        <v>264</v>
      </c>
      <c r="G2136" s="341" t="str">
        <f t="shared" si="333"/>
        <v>4.4.96.92.00</v>
      </c>
      <c r="H2136" s="3" t="s">
        <v>88</v>
      </c>
      <c r="I2136" s="241" t="str">
        <f t="shared" si="341"/>
        <v>A</v>
      </c>
      <c r="J2136" s="307">
        <f t="shared" si="340"/>
        <v>4</v>
      </c>
      <c r="K2136" s="465" t="s">
        <v>53</v>
      </c>
      <c r="M2136" s="69" t="str">
        <f t="shared" si="334"/>
        <v>4.4.96.92.00</v>
      </c>
      <c r="N2136" s="69" t="str">
        <f t="shared" si="335"/>
        <v>44969200</v>
      </c>
      <c r="O2136" s="69" t="b">
        <f t="shared" si="336"/>
        <v>1</v>
      </c>
      <c r="P2136" s="186" t="str">
        <f t="shared" si="332"/>
        <v>44969200</v>
      </c>
      <c r="R2136" s="407" t="str">
        <f t="shared" si="337"/>
        <v>A</v>
      </c>
      <c r="S2136" s="2" t="b">
        <f t="shared" si="338"/>
        <v>1</v>
      </c>
      <c r="U2136" s="69" t="str">
        <f t="shared" si="339"/>
        <v>4.4.96.92.00 - DESPESAS DE EXERCÍCIOS ANTERIORES</v>
      </c>
    </row>
    <row r="2137" spans="1:21" x14ac:dyDescent="0.25">
      <c r="B2137" s="380" t="s">
        <v>307</v>
      </c>
      <c r="C2137" s="318" t="s">
        <v>307</v>
      </c>
      <c r="D2137" s="318" t="s">
        <v>306</v>
      </c>
      <c r="E2137" s="318" t="s">
        <v>302</v>
      </c>
      <c r="F2137" s="318" t="s">
        <v>264</v>
      </c>
      <c r="G2137" s="341" t="str">
        <f t="shared" si="333"/>
        <v>4.4.96.93.00</v>
      </c>
      <c r="H2137" s="3" t="s">
        <v>9</v>
      </c>
      <c r="I2137" s="241" t="str">
        <f t="shared" si="341"/>
        <v>A</v>
      </c>
      <c r="J2137" s="307">
        <f t="shared" si="340"/>
        <v>4</v>
      </c>
      <c r="K2137" s="465" t="s">
        <v>53</v>
      </c>
      <c r="M2137" s="69" t="str">
        <f t="shared" si="334"/>
        <v>4.4.96.93.00</v>
      </c>
      <c r="N2137" s="69" t="str">
        <f t="shared" si="335"/>
        <v>44969300</v>
      </c>
      <c r="O2137" s="69" t="b">
        <f t="shared" si="336"/>
        <v>1</v>
      </c>
      <c r="P2137" s="186" t="str">
        <f t="shared" si="332"/>
        <v>44969300</v>
      </c>
      <c r="R2137" s="407" t="str">
        <f t="shared" si="337"/>
        <v>A</v>
      </c>
      <c r="S2137" s="2" t="b">
        <f t="shared" si="338"/>
        <v>1</v>
      </c>
      <c r="U2137" s="69" t="str">
        <f t="shared" si="339"/>
        <v>4.4.96.93.00 - INDENIZAÇÕES E RESTITUIÇÕES</v>
      </c>
    </row>
    <row r="2138" spans="1:21" s="6" customFormat="1" x14ac:dyDescent="0.25">
      <c r="A2138" s="158"/>
      <c r="B2138" s="387" t="s">
        <v>307</v>
      </c>
      <c r="C2138" s="323" t="s">
        <v>309</v>
      </c>
      <c r="D2138" s="323" t="s">
        <v>264</v>
      </c>
      <c r="E2138" s="323" t="s">
        <v>264</v>
      </c>
      <c r="F2138" s="323" t="s">
        <v>264</v>
      </c>
      <c r="G2138" s="351" t="str">
        <f t="shared" si="333"/>
        <v>4.5.00.00.00</v>
      </c>
      <c r="H2138" s="78" t="s">
        <v>190</v>
      </c>
      <c r="I2138" s="248" t="str">
        <f t="shared" si="341"/>
        <v>S</v>
      </c>
      <c r="J2138" s="313">
        <f t="shared" si="340"/>
        <v>2</v>
      </c>
      <c r="K2138" s="464" t="s">
        <v>50</v>
      </c>
      <c r="M2138" s="69" t="str">
        <f t="shared" si="334"/>
        <v>4.5.00.00.00</v>
      </c>
      <c r="N2138" s="69" t="str">
        <f t="shared" si="335"/>
        <v>45000000</v>
      </c>
      <c r="O2138" s="69" t="b">
        <f t="shared" si="336"/>
        <v>1</v>
      </c>
      <c r="P2138" s="186" t="str">
        <f t="shared" si="332"/>
        <v>45000000</v>
      </c>
      <c r="R2138" s="409" t="str">
        <f t="shared" si="337"/>
        <v>S</v>
      </c>
      <c r="S2138" s="6" t="b">
        <f t="shared" si="338"/>
        <v>1</v>
      </c>
      <c r="U2138" s="69" t="str">
        <f t="shared" si="339"/>
        <v>4.5.00.00.00 - INVERSÕES FINANCEIRAS</v>
      </c>
    </row>
    <row r="2139" spans="1:21" x14ac:dyDescent="0.25">
      <c r="B2139" s="149" t="s">
        <v>307</v>
      </c>
      <c r="C2139" s="150" t="s">
        <v>309</v>
      </c>
      <c r="D2139" s="150" t="s">
        <v>215</v>
      </c>
      <c r="E2139" s="150" t="s">
        <v>264</v>
      </c>
      <c r="F2139" s="150" t="s">
        <v>264</v>
      </c>
      <c r="G2139" s="340" t="str">
        <f t="shared" si="333"/>
        <v>4.5.30.00.00</v>
      </c>
      <c r="H2139" s="7" t="s">
        <v>52</v>
      </c>
      <c r="I2139" s="240" t="str">
        <f t="shared" si="341"/>
        <v>S</v>
      </c>
      <c r="J2139" s="306">
        <f t="shared" si="340"/>
        <v>3</v>
      </c>
      <c r="K2139" s="137" t="s">
        <v>57</v>
      </c>
      <c r="M2139" s="69" t="str">
        <f t="shared" si="334"/>
        <v>4.5.30.00.00</v>
      </c>
      <c r="N2139" s="69" t="str">
        <f t="shared" si="335"/>
        <v>45300000</v>
      </c>
      <c r="O2139" s="69" t="b">
        <f t="shared" si="336"/>
        <v>1</v>
      </c>
      <c r="P2139" s="186" t="str">
        <f t="shared" si="332"/>
        <v>45300000</v>
      </c>
      <c r="R2139" s="407" t="str">
        <f t="shared" si="337"/>
        <v>S</v>
      </c>
      <c r="S2139" s="2" t="b">
        <f t="shared" si="338"/>
        <v>1</v>
      </c>
      <c r="U2139" s="69" t="str">
        <f t="shared" si="339"/>
        <v>4.5.30.00.00 - TRANSFERÊNCIAS A ESTADOS E AO DISTRITO FEDERAL</v>
      </c>
    </row>
    <row r="2140" spans="1:21" x14ac:dyDescent="0.25">
      <c r="B2140" s="380" t="s">
        <v>307</v>
      </c>
      <c r="C2140" s="318" t="s">
        <v>309</v>
      </c>
      <c r="D2140" s="318" t="s">
        <v>215</v>
      </c>
      <c r="E2140" s="318" t="s">
        <v>241</v>
      </c>
      <c r="F2140" s="318" t="s">
        <v>264</v>
      </c>
      <c r="G2140" s="341" t="str">
        <f t="shared" si="333"/>
        <v>4.5.30.41.00</v>
      </c>
      <c r="H2140" s="3" t="s">
        <v>32</v>
      </c>
      <c r="I2140" s="241" t="str">
        <f t="shared" si="341"/>
        <v>A</v>
      </c>
      <c r="J2140" s="307">
        <f t="shared" si="340"/>
        <v>4</v>
      </c>
      <c r="K2140" s="465" t="s">
        <v>53</v>
      </c>
      <c r="M2140" s="69" t="str">
        <f t="shared" si="334"/>
        <v>4.5.30.41.00</v>
      </c>
      <c r="N2140" s="69" t="str">
        <f t="shared" si="335"/>
        <v>45304100</v>
      </c>
      <c r="O2140" s="69" t="b">
        <f t="shared" si="336"/>
        <v>1</v>
      </c>
      <c r="P2140" s="186" t="str">
        <f t="shared" si="332"/>
        <v>45304100</v>
      </c>
      <c r="R2140" s="407" t="str">
        <f t="shared" si="337"/>
        <v>A</v>
      </c>
      <c r="S2140" s="2" t="b">
        <f t="shared" si="338"/>
        <v>1</v>
      </c>
      <c r="U2140" s="69" t="str">
        <f t="shared" si="339"/>
        <v>4.5.30.41.00 - CONTRIBUIÇÕES</v>
      </c>
    </row>
    <row r="2141" spans="1:21" s="69" customFormat="1" x14ac:dyDescent="0.25">
      <c r="A2141" s="157"/>
      <c r="B2141" s="380" t="s">
        <v>307</v>
      </c>
      <c r="C2141" s="318" t="s">
        <v>309</v>
      </c>
      <c r="D2141" s="318" t="s">
        <v>215</v>
      </c>
      <c r="E2141" s="318" t="s">
        <v>242</v>
      </c>
      <c r="F2141" s="318" t="s">
        <v>264</v>
      </c>
      <c r="G2141" s="341" t="str">
        <f t="shared" si="333"/>
        <v>4.5.30.42.00</v>
      </c>
      <c r="H2141" s="3" t="s">
        <v>33</v>
      </c>
      <c r="I2141" s="241" t="str">
        <f t="shared" si="341"/>
        <v>A</v>
      </c>
      <c r="J2141" s="307">
        <f t="shared" si="340"/>
        <v>4</v>
      </c>
      <c r="K2141" s="465" t="s">
        <v>53</v>
      </c>
      <c r="M2141" s="69" t="str">
        <f t="shared" si="334"/>
        <v>4.5.30.42.00</v>
      </c>
      <c r="N2141" s="69" t="str">
        <f t="shared" si="335"/>
        <v>45304200</v>
      </c>
      <c r="O2141" s="69" t="b">
        <f t="shared" si="336"/>
        <v>1</v>
      </c>
      <c r="P2141" s="186" t="str">
        <f t="shared" si="332"/>
        <v>45304200</v>
      </c>
      <c r="R2141" s="407" t="str">
        <f t="shared" si="337"/>
        <v>A</v>
      </c>
      <c r="S2141" s="69" t="b">
        <f t="shared" si="338"/>
        <v>1</v>
      </c>
      <c r="U2141" s="69" t="str">
        <f t="shared" si="339"/>
        <v>4.5.30.42.00 - AUXÍLIOS</v>
      </c>
    </row>
    <row r="2142" spans="1:21" x14ac:dyDescent="0.25">
      <c r="B2142" s="138" t="s">
        <v>307</v>
      </c>
      <c r="C2142" s="113" t="s">
        <v>309</v>
      </c>
      <c r="D2142" s="113" t="s">
        <v>215</v>
      </c>
      <c r="E2142" s="113" t="s">
        <v>263</v>
      </c>
      <c r="F2142" s="113" t="s">
        <v>264</v>
      </c>
      <c r="G2142" s="353" t="str">
        <f t="shared" si="333"/>
        <v>4.5.30.92.00</v>
      </c>
      <c r="H2142" s="126" t="s">
        <v>88</v>
      </c>
      <c r="I2142" s="242" t="str">
        <f t="shared" si="341"/>
        <v>A</v>
      </c>
      <c r="J2142" s="278">
        <f t="shared" si="340"/>
        <v>4</v>
      </c>
      <c r="K2142" s="467" t="s">
        <v>53</v>
      </c>
      <c r="M2142" s="69" t="str">
        <f t="shared" si="334"/>
        <v>4.5.30.92.00</v>
      </c>
      <c r="N2142" s="69" t="str">
        <f t="shared" si="335"/>
        <v>45309200</v>
      </c>
      <c r="O2142" s="69" t="b">
        <f t="shared" si="336"/>
        <v>1</v>
      </c>
      <c r="P2142" s="186" t="str">
        <f t="shared" si="332"/>
        <v>45309200</v>
      </c>
      <c r="R2142" s="407" t="str">
        <f t="shared" si="337"/>
        <v>A</v>
      </c>
      <c r="S2142" s="2" t="b">
        <f t="shared" si="338"/>
        <v>1</v>
      </c>
      <c r="U2142" s="69" t="str">
        <f t="shared" si="339"/>
        <v>4.5.30.92.00 - DESPESAS DE EXERCÍCIOS ANTERIORES</v>
      </c>
    </row>
    <row r="2143" spans="1:21" x14ac:dyDescent="0.25">
      <c r="B2143" s="149" t="s">
        <v>307</v>
      </c>
      <c r="C2143" s="150" t="s">
        <v>309</v>
      </c>
      <c r="D2143" s="150" t="s">
        <v>228</v>
      </c>
      <c r="E2143" s="150" t="s">
        <v>264</v>
      </c>
      <c r="F2143" s="150" t="s">
        <v>264</v>
      </c>
      <c r="G2143" s="340" t="str">
        <f t="shared" si="333"/>
        <v>4.5.31.00.00</v>
      </c>
      <c r="H2143" s="7" t="s">
        <v>191</v>
      </c>
      <c r="I2143" s="240" t="str">
        <f t="shared" si="341"/>
        <v>S</v>
      </c>
      <c r="J2143" s="306">
        <f t="shared" si="340"/>
        <v>3</v>
      </c>
      <c r="K2143" s="137" t="s">
        <v>57</v>
      </c>
      <c r="M2143" s="69" t="str">
        <f t="shared" si="334"/>
        <v>4.5.31.00.00</v>
      </c>
      <c r="N2143" s="69" t="str">
        <f t="shared" si="335"/>
        <v>45310000</v>
      </c>
      <c r="O2143" s="69" t="b">
        <f t="shared" si="336"/>
        <v>1</v>
      </c>
      <c r="P2143" s="186" t="str">
        <f t="shared" si="332"/>
        <v>45310000</v>
      </c>
      <c r="R2143" s="407" t="str">
        <f t="shared" si="337"/>
        <v>S</v>
      </c>
      <c r="S2143" s="2" t="b">
        <f t="shared" si="338"/>
        <v>1</v>
      </c>
      <c r="U2143" s="69" t="str">
        <f t="shared" si="339"/>
        <v>4.5.31.00.00 - TRANSFER. A ESTADOS E DF - FUNDO A FUNDO</v>
      </c>
    </row>
    <row r="2144" spans="1:21" x14ac:dyDescent="0.25">
      <c r="B2144" s="380" t="s">
        <v>307</v>
      </c>
      <c r="C2144" s="318" t="s">
        <v>309</v>
      </c>
      <c r="D2144" s="318" t="s">
        <v>228</v>
      </c>
      <c r="E2144" s="318" t="s">
        <v>241</v>
      </c>
      <c r="F2144" s="318" t="s">
        <v>264</v>
      </c>
      <c r="G2144" s="341" t="str">
        <f t="shared" si="333"/>
        <v>4.5.31.41.00</v>
      </c>
      <c r="H2144" s="3" t="s">
        <v>549</v>
      </c>
      <c r="I2144" s="241" t="str">
        <f t="shared" si="341"/>
        <v>A</v>
      </c>
      <c r="J2144" s="307">
        <f t="shared" si="340"/>
        <v>4</v>
      </c>
      <c r="K2144" s="465" t="s">
        <v>53</v>
      </c>
      <c r="M2144" s="69" t="str">
        <f t="shared" si="334"/>
        <v>4.5.31.41.00</v>
      </c>
      <c r="N2144" s="69" t="str">
        <f t="shared" si="335"/>
        <v>45314100</v>
      </c>
      <c r="O2144" s="69" t="b">
        <f t="shared" si="336"/>
        <v>1</v>
      </c>
      <c r="P2144" s="186" t="str">
        <f t="shared" si="332"/>
        <v>45314100</v>
      </c>
      <c r="R2144" s="407" t="str">
        <f t="shared" si="337"/>
        <v>A</v>
      </c>
      <c r="S2144" s="2" t="b">
        <f t="shared" si="338"/>
        <v>1</v>
      </c>
      <c r="U2144" s="69" t="str">
        <f t="shared" si="339"/>
        <v>4.5.31.41.00 - CONTRIBUICÕES</v>
      </c>
    </row>
    <row r="2145" spans="1:21" x14ac:dyDescent="0.25">
      <c r="B2145" s="380" t="s">
        <v>307</v>
      </c>
      <c r="C2145" s="318" t="s">
        <v>309</v>
      </c>
      <c r="D2145" s="318" t="s">
        <v>228</v>
      </c>
      <c r="E2145" s="318" t="s">
        <v>242</v>
      </c>
      <c r="F2145" s="318" t="s">
        <v>264</v>
      </c>
      <c r="G2145" s="341" t="str">
        <f t="shared" si="333"/>
        <v>4.5.31.42.00</v>
      </c>
      <c r="H2145" s="3" t="s">
        <v>192</v>
      </c>
      <c r="I2145" s="241" t="str">
        <f t="shared" si="341"/>
        <v>A</v>
      </c>
      <c r="J2145" s="307">
        <f t="shared" si="340"/>
        <v>4</v>
      </c>
      <c r="K2145" s="465" t="s">
        <v>53</v>
      </c>
      <c r="M2145" s="69" t="str">
        <f t="shared" si="334"/>
        <v>4.5.31.42.00</v>
      </c>
      <c r="N2145" s="69" t="str">
        <f t="shared" si="335"/>
        <v>45314200</v>
      </c>
      <c r="O2145" s="69" t="b">
        <f t="shared" si="336"/>
        <v>1</v>
      </c>
      <c r="P2145" s="186" t="str">
        <f t="shared" si="332"/>
        <v>45314200</v>
      </c>
      <c r="R2145" s="407" t="str">
        <f t="shared" si="337"/>
        <v>A</v>
      </c>
      <c r="S2145" s="2" t="b">
        <f t="shared" si="338"/>
        <v>1</v>
      </c>
      <c r="U2145" s="69" t="str">
        <f t="shared" si="339"/>
        <v>4.5.31.42.00 - AUXILIOS - FUNDO A FUNDO</v>
      </c>
    </row>
    <row r="2146" spans="1:21" x14ac:dyDescent="0.25">
      <c r="B2146" s="149" t="s">
        <v>307</v>
      </c>
      <c r="C2146" s="150" t="s">
        <v>309</v>
      </c>
      <c r="D2146" s="150" t="s">
        <v>233</v>
      </c>
      <c r="E2146" s="150" t="s">
        <v>264</v>
      </c>
      <c r="F2146" s="150" t="s">
        <v>264</v>
      </c>
      <c r="G2146" s="340" t="str">
        <f t="shared" si="333"/>
        <v>4.5.32.00.00</v>
      </c>
      <c r="H2146" s="7" t="s">
        <v>665</v>
      </c>
      <c r="I2146" s="240" t="str">
        <f t="shared" si="341"/>
        <v>S</v>
      </c>
      <c r="J2146" s="306">
        <f t="shared" si="340"/>
        <v>3</v>
      </c>
      <c r="K2146" s="137" t="s">
        <v>57</v>
      </c>
      <c r="M2146" s="69" t="str">
        <f t="shared" si="334"/>
        <v>4.5.32.00.00</v>
      </c>
      <c r="N2146" s="69" t="str">
        <f t="shared" si="335"/>
        <v>45320000</v>
      </c>
      <c r="O2146" s="69" t="b">
        <f t="shared" si="336"/>
        <v>1</v>
      </c>
      <c r="P2146" s="186" t="str">
        <f t="shared" si="332"/>
        <v>45320000</v>
      </c>
      <c r="R2146" s="407" t="str">
        <f t="shared" si="337"/>
        <v>S</v>
      </c>
      <c r="S2146" s="2" t="b">
        <f t="shared" si="338"/>
        <v>1</v>
      </c>
      <c r="U2146" s="69" t="str">
        <f t="shared" si="339"/>
        <v>4.5.32.00.00 - EXECUÇÃO ORÇAMENTÁRIA DELEGADA A ESTADOS E AO DISTRITO FEDERAL</v>
      </c>
    </row>
    <row r="2147" spans="1:21" x14ac:dyDescent="0.25">
      <c r="B2147" s="380" t="s">
        <v>307</v>
      </c>
      <c r="C2147" s="318" t="s">
        <v>309</v>
      </c>
      <c r="D2147" s="318" t="s">
        <v>233</v>
      </c>
      <c r="E2147" s="318" t="s">
        <v>278</v>
      </c>
      <c r="F2147" s="318" t="s">
        <v>264</v>
      </c>
      <c r="G2147" s="341" t="str">
        <f t="shared" si="333"/>
        <v>4.5.32.61.00</v>
      </c>
      <c r="H2147" s="3" t="s">
        <v>189</v>
      </c>
      <c r="I2147" s="241" t="str">
        <f t="shared" si="341"/>
        <v>A</v>
      </c>
      <c r="J2147" s="307">
        <f t="shared" si="340"/>
        <v>4</v>
      </c>
      <c r="K2147" s="465" t="s">
        <v>53</v>
      </c>
      <c r="M2147" s="69" t="str">
        <f t="shared" si="334"/>
        <v>4.5.32.61.00</v>
      </c>
      <c r="N2147" s="69" t="str">
        <f t="shared" si="335"/>
        <v>45326100</v>
      </c>
      <c r="O2147" s="69" t="b">
        <f t="shared" si="336"/>
        <v>1</v>
      </c>
      <c r="P2147" s="186" t="str">
        <f t="shared" si="332"/>
        <v>45326100</v>
      </c>
      <c r="R2147" s="407" t="str">
        <f t="shared" si="337"/>
        <v>A</v>
      </c>
      <c r="S2147" s="2" t="b">
        <f t="shared" si="338"/>
        <v>1</v>
      </c>
      <c r="U2147" s="69" t="str">
        <f t="shared" si="339"/>
        <v>4.5.32.61.00 - AQUISIÇÃO DE IMÓVEIS</v>
      </c>
    </row>
    <row r="2148" spans="1:21" x14ac:dyDescent="0.25">
      <c r="B2148" s="380" t="s">
        <v>307</v>
      </c>
      <c r="C2148" s="318" t="s">
        <v>309</v>
      </c>
      <c r="D2148" s="318" t="s">
        <v>233</v>
      </c>
      <c r="E2148" s="318" t="s">
        <v>281</v>
      </c>
      <c r="F2148" s="318" t="s">
        <v>264</v>
      </c>
      <c r="G2148" s="341" t="str">
        <f t="shared" si="333"/>
        <v>4.5.32.64.00</v>
      </c>
      <c r="H2148" s="3" t="s">
        <v>197</v>
      </c>
      <c r="I2148" s="241" t="str">
        <f t="shared" si="341"/>
        <v>A</v>
      </c>
      <c r="J2148" s="307">
        <f t="shared" si="340"/>
        <v>4</v>
      </c>
      <c r="K2148" s="465" t="s">
        <v>53</v>
      </c>
      <c r="M2148" s="69" t="str">
        <f t="shared" si="334"/>
        <v>4.5.32.64.00</v>
      </c>
      <c r="N2148" s="69" t="str">
        <f t="shared" si="335"/>
        <v>45326400</v>
      </c>
      <c r="O2148" s="69" t="b">
        <f t="shared" si="336"/>
        <v>1</v>
      </c>
      <c r="P2148" s="186" t="str">
        <f t="shared" si="332"/>
        <v>45326400</v>
      </c>
      <c r="R2148" s="407" t="str">
        <f t="shared" si="337"/>
        <v>A</v>
      </c>
      <c r="S2148" s="2" t="b">
        <f t="shared" si="338"/>
        <v>1</v>
      </c>
      <c r="U2148" s="69" t="str">
        <f t="shared" si="339"/>
        <v>4.5.32.64.00 - AQUISIÇÃO DE TÍTULOS REPRESENTATIVOS DE CAPITAL JÁ INTEGRALIZADO</v>
      </c>
    </row>
    <row r="2149" spans="1:21" x14ac:dyDescent="0.25">
      <c r="B2149" s="380" t="s">
        <v>307</v>
      </c>
      <c r="C2149" s="318" t="s">
        <v>309</v>
      </c>
      <c r="D2149" s="318" t="s">
        <v>233</v>
      </c>
      <c r="E2149" s="318" t="s">
        <v>282</v>
      </c>
      <c r="F2149" s="318" t="s">
        <v>264</v>
      </c>
      <c r="G2149" s="341" t="str">
        <f t="shared" si="333"/>
        <v>4.5.32.65.00</v>
      </c>
      <c r="H2149" s="3" t="s">
        <v>198</v>
      </c>
      <c r="I2149" s="241" t="str">
        <f t="shared" si="341"/>
        <v>A</v>
      </c>
      <c r="J2149" s="307">
        <f t="shared" si="340"/>
        <v>4</v>
      </c>
      <c r="K2149" s="465" t="s">
        <v>53</v>
      </c>
      <c r="M2149" s="69" t="str">
        <f t="shared" si="334"/>
        <v>4.5.32.65.00</v>
      </c>
      <c r="N2149" s="69" t="str">
        <f t="shared" si="335"/>
        <v>45326500</v>
      </c>
      <c r="O2149" s="69" t="b">
        <f t="shared" si="336"/>
        <v>1</v>
      </c>
      <c r="P2149" s="186" t="str">
        <f t="shared" si="332"/>
        <v>45326500</v>
      </c>
      <c r="R2149" s="407" t="str">
        <f t="shared" si="337"/>
        <v>A</v>
      </c>
      <c r="S2149" s="2" t="b">
        <f t="shared" si="338"/>
        <v>1</v>
      </c>
      <c r="U2149" s="69" t="str">
        <f t="shared" si="339"/>
        <v>4.5.32.65.00 - CONSTITUIÇÃO OU AUMENTO DE CAPITAL DE EMPRESAS</v>
      </c>
    </row>
    <row r="2150" spans="1:21" x14ac:dyDescent="0.25">
      <c r="B2150" s="380" t="s">
        <v>307</v>
      </c>
      <c r="C2150" s="318" t="s">
        <v>309</v>
      </c>
      <c r="D2150" s="318" t="s">
        <v>233</v>
      </c>
      <c r="E2150" s="318" t="s">
        <v>283</v>
      </c>
      <c r="F2150" s="318" t="s">
        <v>264</v>
      </c>
      <c r="G2150" s="341" t="str">
        <f t="shared" si="333"/>
        <v>4.5.32.66.00</v>
      </c>
      <c r="H2150" s="3" t="s">
        <v>193</v>
      </c>
      <c r="I2150" s="241" t="str">
        <f t="shared" si="341"/>
        <v>A</v>
      </c>
      <c r="J2150" s="307">
        <f t="shared" si="340"/>
        <v>4</v>
      </c>
      <c r="K2150" s="465" t="s">
        <v>53</v>
      </c>
      <c r="M2150" s="69" t="str">
        <f t="shared" si="334"/>
        <v>4.5.32.66.00</v>
      </c>
      <c r="N2150" s="69" t="str">
        <f t="shared" si="335"/>
        <v>45326600</v>
      </c>
      <c r="O2150" s="69" t="b">
        <f t="shared" si="336"/>
        <v>1</v>
      </c>
      <c r="P2150" s="186" t="str">
        <f t="shared" si="332"/>
        <v>45326600</v>
      </c>
      <c r="R2150" s="407" t="str">
        <f t="shared" si="337"/>
        <v>A</v>
      </c>
      <c r="S2150" s="2" t="b">
        <f t="shared" si="338"/>
        <v>1</v>
      </c>
      <c r="U2150" s="69" t="str">
        <f t="shared" si="339"/>
        <v>4.5.32.66.00 - CONCESSÃO DE EMPRÉSTIMOS E FINANCIAMENTOS</v>
      </c>
    </row>
    <row r="2151" spans="1:21" x14ac:dyDescent="0.25">
      <c r="B2151" s="149" t="s">
        <v>307</v>
      </c>
      <c r="C2151" s="150" t="s">
        <v>309</v>
      </c>
      <c r="D2151" s="150" t="s">
        <v>231</v>
      </c>
      <c r="E2151" s="150" t="s">
        <v>264</v>
      </c>
      <c r="F2151" s="150" t="s">
        <v>264</v>
      </c>
      <c r="G2151" s="340" t="str">
        <f t="shared" si="333"/>
        <v>4.5.40.00.00</v>
      </c>
      <c r="H2151" s="7" t="s">
        <v>54</v>
      </c>
      <c r="I2151" s="240" t="str">
        <f t="shared" si="341"/>
        <v>S</v>
      </c>
      <c r="J2151" s="306">
        <f t="shared" si="340"/>
        <v>3</v>
      </c>
      <c r="K2151" s="137" t="s">
        <v>57</v>
      </c>
      <c r="M2151" s="69" t="str">
        <f t="shared" si="334"/>
        <v>4.5.40.00.00</v>
      </c>
      <c r="N2151" s="69" t="str">
        <f t="shared" si="335"/>
        <v>45400000</v>
      </c>
      <c r="O2151" s="69" t="b">
        <f t="shared" si="336"/>
        <v>1</v>
      </c>
      <c r="P2151" s="186" t="str">
        <f t="shared" si="332"/>
        <v>45400000</v>
      </c>
      <c r="R2151" s="407" t="str">
        <f t="shared" si="337"/>
        <v>S</v>
      </c>
      <c r="S2151" s="2" t="b">
        <f t="shared" si="338"/>
        <v>1</v>
      </c>
      <c r="U2151" s="69" t="str">
        <f t="shared" si="339"/>
        <v>4.5.40.00.00 - TRANSFERÊNCIAS A MUNICÍPIOS</v>
      </c>
    </row>
    <row r="2152" spans="1:21" x14ac:dyDescent="0.25">
      <c r="B2152" s="380" t="s">
        <v>307</v>
      </c>
      <c r="C2152" s="318" t="s">
        <v>309</v>
      </c>
      <c r="D2152" s="318" t="s">
        <v>231</v>
      </c>
      <c r="E2152" s="318" t="s">
        <v>241</v>
      </c>
      <c r="F2152" s="318" t="s">
        <v>264</v>
      </c>
      <c r="G2152" s="341" t="str">
        <f t="shared" si="333"/>
        <v>4.5.40.41.00</v>
      </c>
      <c r="H2152" s="3" t="s">
        <v>32</v>
      </c>
      <c r="I2152" s="241" t="str">
        <f t="shared" si="341"/>
        <v>A</v>
      </c>
      <c r="J2152" s="307">
        <f t="shared" si="340"/>
        <v>4</v>
      </c>
      <c r="K2152" s="465" t="s">
        <v>53</v>
      </c>
      <c r="M2152" s="69" t="str">
        <f t="shared" si="334"/>
        <v>4.5.40.41.00</v>
      </c>
      <c r="N2152" s="69" t="str">
        <f t="shared" si="335"/>
        <v>45404100</v>
      </c>
      <c r="O2152" s="69" t="b">
        <f t="shared" si="336"/>
        <v>1</v>
      </c>
      <c r="P2152" s="186" t="str">
        <f t="shared" si="332"/>
        <v>45404100</v>
      </c>
      <c r="R2152" s="407" t="str">
        <f t="shared" si="337"/>
        <v>A</v>
      </c>
      <c r="S2152" s="2" t="b">
        <f t="shared" si="338"/>
        <v>1</v>
      </c>
      <c r="U2152" s="69" t="str">
        <f t="shared" si="339"/>
        <v>4.5.40.41.00 - CONTRIBUIÇÕES</v>
      </c>
    </row>
    <row r="2153" spans="1:21" s="69" customFormat="1" x14ac:dyDescent="0.25">
      <c r="A2153" s="157"/>
      <c r="B2153" s="380" t="s">
        <v>307</v>
      </c>
      <c r="C2153" s="318" t="s">
        <v>309</v>
      </c>
      <c r="D2153" s="318" t="s">
        <v>231</v>
      </c>
      <c r="E2153" s="318" t="s">
        <v>242</v>
      </c>
      <c r="F2153" s="318" t="s">
        <v>264</v>
      </c>
      <c r="G2153" s="341" t="str">
        <f t="shared" si="333"/>
        <v>4.5.40.42.00</v>
      </c>
      <c r="H2153" s="3" t="s">
        <v>33</v>
      </c>
      <c r="I2153" s="241" t="str">
        <f t="shared" si="341"/>
        <v>A</v>
      </c>
      <c r="J2153" s="307">
        <f t="shared" si="340"/>
        <v>4</v>
      </c>
      <c r="K2153" s="465" t="s">
        <v>53</v>
      </c>
      <c r="M2153" s="69" t="str">
        <f t="shared" si="334"/>
        <v>4.5.40.42.00</v>
      </c>
      <c r="N2153" s="69" t="str">
        <f t="shared" si="335"/>
        <v>45404200</v>
      </c>
      <c r="O2153" s="69" t="b">
        <f t="shared" si="336"/>
        <v>1</v>
      </c>
      <c r="P2153" s="186" t="str">
        <f t="shared" si="332"/>
        <v>45404200</v>
      </c>
      <c r="R2153" s="407" t="str">
        <f t="shared" si="337"/>
        <v>A</v>
      </c>
      <c r="S2153" s="69" t="b">
        <f t="shared" si="338"/>
        <v>1</v>
      </c>
      <c r="U2153" s="69" t="str">
        <f t="shared" si="339"/>
        <v>4.5.40.42.00 - AUXÍLIOS</v>
      </c>
    </row>
    <row r="2154" spans="1:21" x14ac:dyDescent="0.25">
      <c r="B2154" s="138" t="s">
        <v>307</v>
      </c>
      <c r="C2154" s="113" t="s">
        <v>309</v>
      </c>
      <c r="D2154" s="113" t="s">
        <v>231</v>
      </c>
      <c r="E2154" s="113" t="s">
        <v>263</v>
      </c>
      <c r="F2154" s="113" t="s">
        <v>264</v>
      </c>
      <c r="G2154" s="353" t="str">
        <f t="shared" si="333"/>
        <v>4.5.40.92.00</v>
      </c>
      <c r="H2154" s="126" t="s">
        <v>88</v>
      </c>
      <c r="I2154" s="242" t="str">
        <f t="shared" si="341"/>
        <v>A</v>
      </c>
      <c r="J2154" s="278">
        <f t="shared" si="340"/>
        <v>4</v>
      </c>
      <c r="K2154" s="467" t="s">
        <v>53</v>
      </c>
      <c r="M2154" s="69" t="str">
        <f t="shared" si="334"/>
        <v>4.5.40.92.00</v>
      </c>
      <c r="N2154" s="69" t="str">
        <f t="shared" si="335"/>
        <v>45409200</v>
      </c>
      <c r="O2154" s="69" t="b">
        <f t="shared" si="336"/>
        <v>1</v>
      </c>
      <c r="P2154" s="186" t="str">
        <f t="shared" si="332"/>
        <v>45409200</v>
      </c>
      <c r="R2154" s="407" t="str">
        <f t="shared" si="337"/>
        <v>A</v>
      </c>
      <c r="S2154" s="2" t="b">
        <f t="shared" si="338"/>
        <v>1</v>
      </c>
      <c r="U2154" s="69" t="str">
        <f t="shared" si="339"/>
        <v>4.5.40.92.00 - DESPESAS DE EXERCÍCIOS ANTERIORES</v>
      </c>
    </row>
    <row r="2155" spans="1:21" x14ac:dyDescent="0.25">
      <c r="B2155" s="149" t="s">
        <v>307</v>
      </c>
      <c r="C2155" s="150" t="s">
        <v>309</v>
      </c>
      <c r="D2155" s="150" t="s">
        <v>242</v>
      </c>
      <c r="E2155" s="150" t="s">
        <v>264</v>
      </c>
      <c r="F2155" s="150" t="s">
        <v>264</v>
      </c>
      <c r="G2155" s="340" t="str">
        <f t="shared" si="333"/>
        <v>4.5.42.00.00</v>
      </c>
      <c r="H2155" s="7" t="s">
        <v>668</v>
      </c>
      <c r="I2155" s="240" t="str">
        <f t="shared" si="341"/>
        <v>S</v>
      </c>
      <c r="J2155" s="306">
        <f t="shared" si="340"/>
        <v>3</v>
      </c>
      <c r="K2155" s="137" t="s">
        <v>57</v>
      </c>
      <c r="M2155" s="69" t="str">
        <f t="shared" si="334"/>
        <v>4.5.42.00.00</v>
      </c>
      <c r="N2155" s="69" t="str">
        <f t="shared" si="335"/>
        <v>45420000</v>
      </c>
      <c r="O2155" s="69" t="b">
        <f t="shared" si="336"/>
        <v>1</v>
      </c>
      <c r="P2155" s="186" t="str">
        <f t="shared" si="332"/>
        <v>45420000</v>
      </c>
      <c r="R2155" s="407" t="str">
        <f t="shared" si="337"/>
        <v>S</v>
      </c>
      <c r="S2155" s="2" t="b">
        <f t="shared" si="338"/>
        <v>1</v>
      </c>
      <c r="U2155" s="69" t="str">
        <f t="shared" si="339"/>
        <v>4.5.42.00.00 - EXECUÇÃO ORÇAMENTÁRIA DELEGADA A MUNICÍPIOS</v>
      </c>
    </row>
    <row r="2156" spans="1:21" x14ac:dyDescent="0.25">
      <c r="B2156" s="380" t="s">
        <v>307</v>
      </c>
      <c r="C2156" s="318" t="s">
        <v>309</v>
      </c>
      <c r="D2156" s="318" t="s">
        <v>242</v>
      </c>
      <c r="E2156" s="318" t="s">
        <v>281</v>
      </c>
      <c r="F2156" s="318" t="s">
        <v>264</v>
      </c>
      <c r="G2156" s="341" t="str">
        <f t="shared" si="333"/>
        <v>4.5.42.64.00</v>
      </c>
      <c r="H2156" s="3" t="s">
        <v>197</v>
      </c>
      <c r="I2156" s="241" t="str">
        <f t="shared" si="341"/>
        <v>A</v>
      </c>
      <c r="J2156" s="307">
        <f t="shared" si="340"/>
        <v>4</v>
      </c>
      <c r="K2156" s="465" t="s">
        <v>53</v>
      </c>
      <c r="M2156" s="69" t="str">
        <f t="shared" si="334"/>
        <v>4.5.42.64.00</v>
      </c>
      <c r="N2156" s="69" t="str">
        <f t="shared" si="335"/>
        <v>45426400</v>
      </c>
      <c r="O2156" s="69" t="b">
        <f t="shared" si="336"/>
        <v>1</v>
      </c>
      <c r="P2156" s="186" t="str">
        <f t="shared" si="332"/>
        <v>45426400</v>
      </c>
      <c r="R2156" s="407" t="str">
        <f t="shared" si="337"/>
        <v>A</v>
      </c>
      <c r="S2156" s="2" t="b">
        <f t="shared" si="338"/>
        <v>1</v>
      </c>
      <c r="U2156" s="69" t="str">
        <f t="shared" si="339"/>
        <v>4.5.42.64.00 - AQUISIÇÃO DE TÍTULOS REPRESENTATIVOS DE CAPITAL JÁ INTEGRALIZADO</v>
      </c>
    </row>
    <row r="2157" spans="1:21" x14ac:dyDescent="0.25">
      <c r="B2157" s="380" t="s">
        <v>307</v>
      </c>
      <c r="C2157" s="318" t="s">
        <v>309</v>
      </c>
      <c r="D2157" s="318" t="s">
        <v>242</v>
      </c>
      <c r="E2157" s="318" t="s">
        <v>283</v>
      </c>
      <c r="F2157" s="318" t="s">
        <v>264</v>
      </c>
      <c r="G2157" s="341" t="str">
        <f t="shared" si="333"/>
        <v>4.5.42.66.00</v>
      </c>
      <c r="H2157" s="3" t="s">
        <v>193</v>
      </c>
      <c r="I2157" s="241" t="str">
        <f t="shared" si="341"/>
        <v>A</v>
      </c>
      <c r="J2157" s="307">
        <f t="shared" si="340"/>
        <v>4</v>
      </c>
      <c r="K2157" s="465" t="s">
        <v>53</v>
      </c>
      <c r="M2157" s="69" t="str">
        <f t="shared" si="334"/>
        <v>4.5.42.66.00</v>
      </c>
      <c r="N2157" s="69" t="str">
        <f t="shared" si="335"/>
        <v>45426600</v>
      </c>
      <c r="O2157" s="69" t="b">
        <f t="shared" si="336"/>
        <v>1</v>
      </c>
      <c r="P2157" s="186" t="str">
        <f t="shared" si="332"/>
        <v>45426600</v>
      </c>
      <c r="R2157" s="407" t="str">
        <f t="shared" si="337"/>
        <v>A</v>
      </c>
      <c r="S2157" s="2" t="b">
        <f t="shared" si="338"/>
        <v>1</v>
      </c>
      <c r="U2157" s="69" t="str">
        <f t="shared" si="339"/>
        <v>4.5.42.66.00 - CONCESSÃO DE EMPRÉSTIMOS E FINANCIAMENTOS</v>
      </c>
    </row>
    <row r="2158" spans="1:21" s="62" customFormat="1" x14ac:dyDescent="0.25">
      <c r="A2158" s="158"/>
      <c r="B2158" s="149" t="s">
        <v>307</v>
      </c>
      <c r="C2158" s="150" t="s">
        <v>309</v>
      </c>
      <c r="D2158" s="150" t="s">
        <v>235</v>
      </c>
      <c r="E2158" s="150" t="s">
        <v>264</v>
      </c>
      <c r="F2158" s="150" t="s">
        <v>264</v>
      </c>
      <c r="G2158" s="340" t="str">
        <f t="shared" si="333"/>
        <v>4.5.50.00.00</v>
      </c>
      <c r="H2158" s="77" t="s">
        <v>35</v>
      </c>
      <c r="I2158" s="243" t="str">
        <f t="shared" si="341"/>
        <v>S</v>
      </c>
      <c r="J2158" s="308">
        <f t="shared" si="340"/>
        <v>3</v>
      </c>
      <c r="K2158" s="137" t="s">
        <v>57</v>
      </c>
      <c r="M2158" s="69" t="str">
        <f t="shared" si="334"/>
        <v>4.5.50.00.00</v>
      </c>
      <c r="N2158" s="69" t="str">
        <f t="shared" si="335"/>
        <v>45500000</v>
      </c>
      <c r="O2158" s="69" t="b">
        <f t="shared" si="336"/>
        <v>1</v>
      </c>
      <c r="P2158" s="186" t="str">
        <f t="shared" si="332"/>
        <v>45500000</v>
      </c>
      <c r="R2158" s="409" t="str">
        <f t="shared" si="337"/>
        <v>S</v>
      </c>
      <c r="S2158" s="62" t="b">
        <f t="shared" si="338"/>
        <v>1</v>
      </c>
      <c r="U2158" s="69" t="str">
        <f t="shared" si="339"/>
        <v>4.5.50.00.00 - TRANSFERÊNCIAS A INSTITUIÇÕES PRIVADAS SEM FINS LUCRATIVOS</v>
      </c>
    </row>
    <row r="2159" spans="1:21" x14ac:dyDescent="0.25">
      <c r="B2159" s="138" t="s">
        <v>307</v>
      </c>
      <c r="C2159" s="113" t="s">
        <v>309</v>
      </c>
      <c r="D2159" s="113" t="s">
        <v>235</v>
      </c>
      <c r="E2159" s="113" t="s">
        <v>241</v>
      </c>
      <c r="F2159" s="113" t="s">
        <v>264</v>
      </c>
      <c r="G2159" s="278" t="str">
        <f t="shared" si="333"/>
        <v>4.5.50.41.00</v>
      </c>
      <c r="H2159" s="111" t="s">
        <v>32</v>
      </c>
      <c r="I2159" s="211" t="str">
        <f t="shared" si="341"/>
        <v>A</v>
      </c>
      <c r="J2159" s="277">
        <f t="shared" si="340"/>
        <v>4</v>
      </c>
      <c r="K2159" s="475" t="s">
        <v>53</v>
      </c>
      <c r="M2159" s="69" t="str">
        <f t="shared" si="334"/>
        <v>4.5.50.41.00</v>
      </c>
      <c r="N2159" s="69" t="str">
        <f t="shared" si="335"/>
        <v>45504100</v>
      </c>
      <c r="O2159" s="69" t="b">
        <f t="shared" si="336"/>
        <v>1</v>
      </c>
      <c r="P2159" s="186" t="str">
        <f t="shared" si="332"/>
        <v>45504100</v>
      </c>
      <c r="R2159" s="407" t="str">
        <f t="shared" si="337"/>
        <v>A</v>
      </c>
      <c r="S2159" s="2" t="b">
        <f t="shared" si="338"/>
        <v>1</v>
      </c>
      <c r="U2159" s="69" t="str">
        <f t="shared" si="339"/>
        <v>4.5.50.41.00 - CONTRIBUIÇÕES</v>
      </c>
    </row>
    <row r="2160" spans="1:21" x14ac:dyDescent="0.25">
      <c r="B2160" s="380" t="s">
        <v>307</v>
      </c>
      <c r="C2160" s="318" t="s">
        <v>309</v>
      </c>
      <c r="D2160" s="318" t="s">
        <v>235</v>
      </c>
      <c r="E2160" s="318" t="s">
        <v>242</v>
      </c>
      <c r="F2160" s="318" t="s">
        <v>264</v>
      </c>
      <c r="G2160" s="341" t="str">
        <f t="shared" si="333"/>
        <v>4.5.50.42.00</v>
      </c>
      <c r="H2160" s="82" t="s">
        <v>33</v>
      </c>
      <c r="I2160" s="247" t="str">
        <f t="shared" si="341"/>
        <v>A</v>
      </c>
      <c r="J2160" s="312">
        <f t="shared" si="340"/>
        <v>4</v>
      </c>
      <c r="K2160" s="465" t="s">
        <v>53</v>
      </c>
      <c r="M2160" s="69" t="str">
        <f t="shared" si="334"/>
        <v>4.5.50.42.00</v>
      </c>
      <c r="N2160" s="69" t="str">
        <f t="shared" si="335"/>
        <v>45504200</v>
      </c>
      <c r="O2160" s="69" t="b">
        <f t="shared" si="336"/>
        <v>1</v>
      </c>
      <c r="P2160" s="186" t="str">
        <f t="shared" ref="P2160:P2223" si="342">TRIM(SUBSTITUTE(TEXT(G2160,"00000000"),".",""))</f>
        <v>45504200</v>
      </c>
      <c r="R2160" s="407" t="str">
        <f t="shared" si="337"/>
        <v>A</v>
      </c>
      <c r="S2160" s="2" t="b">
        <f t="shared" si="338"/>
        <v>1</v>
      </c>
      <c r="U2160" s="69" t="str">
        <f t="shared" si="339"/>
        <v>4.5.50.42.00 - AUXÍLIOS</v>
      </c>
    </row>
    <row r="2161" spans="1:21" s="69" customFormat="1" x14ac:dyDescent="0.25">
      <c r="A2161" s="157"/>
      <c r="B2161" s="380" t="s">
        <v>307</v>
      </c>
      <c r="C2161" s="318" t="s">
        <v>309</v>
      </c>
      <c r="D2161" s="318" t="s">
        <v>235</v>
      </c>
      <c r="E2161" s="318" t="s">
        <v>283</v>
      </c>
      <c r="F2161" s="318" t="s">
        <v>264</v>
      </c>
      <c r="G2161" s="341" t="str">
        <f t="shared" si="333"/>
        <v>4.5.50.66.00</v>
      </c>
      <c r="H2161" s="3" t="s">
        <v>193</v>
      </c>
      <c r="I2161" s="241" t="str">
        <f t="shared" si="341"/>
        <v>A</v>
      </c>
      <c r="J2161" s="307">
        <f t="shared" si="340"/>
        <v>4</v>
      </c>
      <c r="K2161" s="465" t="s">
        <v>53</v>
      </c>
      <c r="M2161" s="69" t="str">
        <f t="shared" si="334"/>
        <v>4.5.50.66.00</v>
      </c>
      <c r="N2161" s="69" t="str">
        <f t="shared" si="335"/>
        <v>45506600</v>
      </c>
      <c r="O2161" s="69" t="b">
        <f t="shared" si="336"/>
        <v>1</v>
      </c>
      <c r="P2161" s="186" t="str">
        <f t="shared" si="342"/>
        <v>45506600</v>
      </c>
      <c r="R2161" s="407" t="str">
        <f t="shared" si="337"/>
        <v>A</v>
      </c>
      <c r="S2161" s="69" t="b">
        <f t="shared" si="338"/>
        <v>1</v>
      </c>
      <c r="U2161" s="69" t="str">
        <f t="shared" si="339"/>
        <v>4.5.50.66.00 - CONCESSÃO DE EMPRÉSTIMOS E FINANCIAMENTOS</v>
      </c>
    </row>
    <row r="2162" spans="1:21" x14ac:dyDescent="0.25">
      <c r="B2162" s="138" t="s">
        <v>307</v>
      </c>
      <c r="C2162" s="113" t="s">
        <v>309</v>
      </c>
      <c r="D2162" s="113" t="s">
        <v>235</v>
      </c>
      <c r="E2162" s="113" t="s">
        <v>263</v>
      </c>
      <c r="F2162" s="113" t="s">
        <v>264</v>
      </c>
      <c r="G2162" s="353" t="str">
        <f t="shared" si="333"/>
        <v>4.5.50.92.00</v>
      </c>
      <c r="H2162" s="126" t="s">
        <v>88</v>
      </c>
      <c r="I2162" s="242" t="str">
        <f t="shared" si="341"/>
        <v>A</v>
      </c>
      <c r="J2162" s="278">
        <f t="shared" si="340"/>
        <v>4</v>
      </c>
      <c r="K2162" s="467" t="s">
        <v>53</v>
      </c>
      <c r="M2162" s="69" t="str">
        <f t="shared" si="334"/>
        <v>4.5.50.92.00</v>
      </c>
      <c r="N2162" s="69" t="str">
        <f t="shared" si="335"/>
        <v>45509200</v>
      </c>
      <c r="O2162" s="69" t="b">
        <f t="shared" si="336"/>
        <v>1</v>
      </c>
      <c r="P2162" s="186" t="str">
        <f t="shared" si="342"/>
        <v>45509200</v>
      </c>
      <c r="R2162" s="407" t="str">
        <f t="shared" si="337"/>
        <v>A</v>
      </c>
      <c r="S2162" s="2" t="b">
        <f t="shared" si="338"/>
        <v>1</v>
      </c>
      <c r="U2162" s="69" t="str">
        <f t="shared" si="339"/>
        <v>4.5.50.92.00 - DESPESAS DE EXERCÍCIOS ANTERIORES</v>
      </c>
    </row>
    <row r="2163" spans="1:21" x14ac:dyDescent="0.25">
      <c r="B2163" s="149" t="s">
        <v>307</v>
      </c>
      <c r="C2163" s="150" t="s">
        <v>309</v>
      </c>
      <c r="D2163" s="150" t="s">
        <v>284</v>
      </c>
      <c r="E2163" s="150" t="s">
        <v>264</v>
      </c>
      <c r="F2163" s="150" t="s">
        <v>264</v>
      </c>
      <c r="G2163" s="340" t="str">
        <f t="shared" si="333"/>
        <v>4.5.67.00.00</v>
      </c>
      <c r="H2163" s="7" t="s">
        <v>669</v>
      </c>
      <c r="I2163" s="240" t="str">
        <f t="shared" si="341"/>
        <v>S</v>
      </c>
      <c r="J2163" s="306">
        <f t="shared" si="340"/>
        <v>3</v>
      </c>
      <c r="K2163" s="137" t="s">
        <v>57</v>
      </c>
      <c r="M2163" s="69" t="str">
        <f t="shared" si="334"/>
        <v>4.5.67.00.00</v>
      </c>
      <c r="N2163" s="69" t="str">
        <f t="shared" si="335"/>
        <v>45670000</v>
      </c>
      <c r="O2163" s="69" t="b">
        <f t="shared" si="336"/>
        <v>1</v>
      </c>
      <c r="P2163" s="186" t="str">
        <f t="shared" si="342"/>
        <v>45670000</v>
      </c>
      <c r="R2163" s="407" t="str">
        <f t="shared" si="337"/>
        <v>S</v>
      </c>
      <c r="S2163" s="2" t="b">
        <f t="shared" si="338"/>
        <v>1</v>
      </c>
      <c r="U2163" s="69" t="str">
        <f t="shared" si="339"/>
        <v>4.5.67.00.00 - EXECUÇÃO DE CONTRATO DE PARCERIA PÚBLICO - PRIVADA</v>
      </c>
    </row>
    <row r="2164" spans="1:21" x14ac:dyDescent="0.25">
      <c r="B2164" s="380" t="s">
        <v>307</v>
      </c>
      <c r="C2164" s="318" t="s">
        <v>309</v>
      </c>
      <c r="D2164" s="318" t="s">
        <v>284</v>
      </c>
      <c r="E2164" s="318" t="s">
        <v>536</v>
      </c>
      <c r="F2164" s="318" t="s">
        <v>264</v>
      </c>
      <c r="G2164" s="341" t="str">
        <f t="shared" si="333"/>
        <v>4.5.67.82.00</v>
      </c>
      <c r="H2164" s="152" t="s">
        <v>127</v>
      </c>
      <c r="I2164" s="249" t="str">
        <f t="shared" si="341"/>
        <v>A</v>
      </c>
      <c r="J2164" s="314">
        <f t="shared" si="340"/>
        <v>4</v>
      </c>
      <c r="K2164" s="465" t="s">
        <v>53</v>
      </c>
      <c r="M2164" s="69" t="str">
        <f t="shared" si="334"/>
        <v>4.5.67.82.00</v>
      </c>
      <c r="N2164" s="69" t="str">
        <f t="shared" si="335"/>
        <v>45678200</v>
      </c>
      <c r="O2164" s="69" t="b">
        <f t="shared" si="336"/>
        <v>1</v>
      </c>
      <c r="P2164" s="186" t="str">
        <f t="shared" si="342"/>
        <v>45678200</v>
      </c>
      <c r="R2164" s="407" t="str">
        <f t="shared" si="337"/>
        <v>A</v>
      </c>
      <c r="S2164" s="2" t="b">
        <f t="shared" si="338"/>
        <v>1</v>
      </c>
      <c r="U2164" s="69" t="str">
        <f t="shared" si="339"/>
        <v>4.5.67.82.00 - APORTE DE RECURSOS PELO PARCEIRO PÚBLICO EM FAVOR DO PARCEIRO PRIVADO DECORRENTE DE CONTRATO DE PARCERIA PÚBLICO-PRIVADA - PPP</v>
      </c>
    </row>
    <row r="2165" spans="1:21" s="69" customFormat="1" x14ac:dyDescent="0.25">
      <c r="A2165" s="157"/>
      <c r="B2165" s="380" t="s">
        <v>307</v>
      </c>
      <c r="C2165" s="318" t="s">
        <v>309</v>
      </c>
      <c r="D2165" s="318" t="s">
        <v>284</v>
      </c>
      <c r="E2165" s="318" t="s">
        <v>298</v>
      </c>
      <c r="F2165" s="318" t="s">
        <v>264</v>
      </c>
      <c r="G2165" s="341" t="str">
        <f t="shared" si="333"/>
        <v>4.5.67.83.00</v>
      </c>
      <c r="H2165" s="152" t="s">
        <v>128</v>
      </c>
      <c r="I2165" s="249" t="str">
        <f t="shared" si="341"/>
        <v>A</v>
      </c>
      <c r="J2165" s="314">
        <f t="shared" si="340"/>
        <v>4</v>
      </c>
      <c r="K2165" s="465" t="s">
        <v>53</v>
      </c>
      <c r="M2165" s="69" t="str">
        <f t="shared" si="334"/>
        <v>4.5.67.83.00</v>
      </c>
      <c r="N2165" s="69" t="str">
        <f t="shared" si="335"/>
        <v>45678300</v>
      </c>
      <c r="O2165" s="69" t="b">
        <f t="shared" si="336"/>
        <v>1</v>
      </c>
      <c r="P2165" s="186" t="str">
        <f t="shared" si="342"/>
        <v>45678300</v>
      </c>
      <c r="R2165" s="407" t="str">
        <f t="shared" si="337"/>
        <v>A</v>
      </c>
      <c r="S2165" s="69" t="b">
        <f t="shared" si="338"/>
        <v>1</v>
      </c>
      <c r="U2165" s="69" t="str">
        <f t="shared" si="339"/>
        <v>4.5.67.83.00 - DESPESAS DECORRENTES DE CONTRATO DE PPP, EXCETO SUBVENÇÕES ECONÔMICAS, APORTE E FUNDO GARANTIDOR</v>
      </c>
    </row>
    <row r="2166" spans="1:21" s="69" customFormat="1" x14ac:dyDescent="0.25">
      <c r="A2166" s="157"/>
      <c r="B2166" s="138" t="s">
        <v>307</v>
      </c>
      <c r="C2166" s="113" t="s">
        <v>309</v>
      </c>
      <c r="D2166" s="113" t="s">
        <v>284</v>
      </c>
      <c r="E2166" s="113">
        <v>84</v>
      </c>
      <c r="F2166" s="113" t="s">
        <v>264</v>
      </c>
      <c r="G2166" s="353" t="str">
        <f t="shared" si="333"/>
        <v>4.5.67.84.00</v>
      </c>
      <c r="H2166" s="153" t="s">
        <v>516</v>
      </c>
      <c r="I2166" s="232" t="str">
        <f t="shared" si="341"/>
        <v>A</v>
      </c>
      <c r="J2166" s="298">
        <f t="shared" si="340"/>
        <v>4</v>
      </c>
      <c r="K2166" s="467" t="s">
        <v>53</v>
      </c>
      <c r="M2166" s="69" t="str">
        <f t="shared" si="334"/>
        <v>4.5.67.84.00</v>
      </c>
      <c r="N2166" s="69" t="str">
        <f t="shared" si="335"/>
        <v>45678400</v>
      </c>
      <c r="O2166" s="69" t="b">
        <f t="shared" si="336"/>
        <v>1</v>
      </c>
      <c r="P2166" s="186" t="str">
        <f t="shared" si="342"/>
        <v>45678400</v>
      </c>
      <c r="R2166" s="407" t="str">
        <f t="shared" si="337"/>
        <v>A</v>
      </c>
      <c r="S2166" s="69" t="b">
        <f t="shared" si="338"/>
        <v>1</v>
      </c>
      <c r="U2166" s="69" t="str">
        <f t="shared" si="339"/>
        <v>4.5.67.84.00 - DESPESAS DECORRENTES DA PARTICIPAÇÃO EM FUNDOS, ORGANISMOS, OU ENTIDADES ASSEMELHADAS, NACIONAIS E INTERNACIONAIS.</v>
      </c>
    </row>
    <row r="2167" spans="1:21" x14ac:dyDescent="0.25">
      <c r="B2167" s="149" t="s">
        <v>307</v>
      </c>
      <c r="C2167" s="150" t="s">
        <v>309</v>
      </c>
      <c r="D2167" s="150" t="s">
        <v>287</v>
      </c>
      <c r="E2167" s="150" t="s">
        <v>264</v>
      </c>
      <c r="F2167" s="150" t="s">
        <v>264</v>
      </c>
      <c r="G2167" s="340" t="str">
        <f t="shared" si="333"/>
        <v>4.5.70.00.00</v>
      </c>
      <c r="H2167" s="7" t="s">
        <v>746</v>
      </c>
      <c r="I2167" s="240" t="str">
        <f t="shared" si="341"/>
        <v>S</v>
      </c>
      <c r="J2167" s="306">
        <f t="shared" si="340"/>
        <v>3</v>
      </c>
      <c r="K2167" s="137" t="s">
        <v>57</v>
      </c>
      <c r="M2167" s="69" t="str">
        <f t="shared" si="334"/>
        <v>4.5.70.00.00</v>
      </c>
      <c r="N2167" s="69" t="str">
        <f t="shared" si="335"/>
        <v>45700000</v>
      </c>
      <c r="O2167" s="69" t="b">
        <f t="shared" si="336"/>
        <v>1</v>
      </c>
      <c r="P2167" s="186" t="str">
        <f t="shared" si="342"/>
        <v>45700000</v>
      </c>
      <c r="R2167" s="407" t="str">
        <f t="shared" si="337"/>
        <v>S</v>
      </c>
      <c r="S2167" s="2" t="b">
        <f t="shared" si="338"/>
        <v>1</v>
      </c>
      <c r="U2167" s="69" t="str">
        <f t="shared" si="339"/>
        <v>4.5.70.00.00 - TRANSF. A INSTITUICÕES MULTIGOVERNAMENTAIS</v>
      </c>
    </row>
    <row r="2168" spans="1:21" x14ac:dyDescent="0.25">
      <c r="B2168" s="380" t="s">
        <v>307</v>
      </c>
      <c r="C2168" s="318" t="s">
        <v>309</v>
      </c>
      <c r="D2168" s="318" t="s">
        <v>287</v>
      </c>
      <c r="E2168" s="318" t="s">
        <v>241</v>
      </c>
      <c r="F2168" s="318" t="s">
        <v>264</v>
      </c>
      <c r="G2168" s="341" t="str">
        <f t="shared" si="333"/>
        <v>4.5.70.41.00</v>
      </c>
      <c r="H2168" s="3" t="s">
        <v>549</v>
      </c>
      <c r="I2168" s="241" t="str">
        <f t="shared" si="341"/>
        <v>A</v>
      </c>
      <c r="J2168" s="307">
        <f t="shared" si="340"/>
        <v>4</v>
      </c>
      <c r="K2168" s="465" t="s">
        <v>53</v>
      </c>
      <c r="M2168" s="69" t="str">
        <f t="shared" si="334"/>
        <v>4.5.70.41.00</v>
      </c>
      <c r="N2168" s="69" t="str">
        <f t="shared" si="335"/>
        <v>45704100</v>
      </c>
      <c r="O2168" s="69" t="b">
        <f t="shared" si="336"/>
        <v>1</v>
      </c>
      <c r="P2168" s="186" t="str">
        <f t="shared" si="342"/>
        <v>45704100</v>
      </c>
      <c r="R2168" s="407" t="str">
        <f t="shared" si="337"/>
        <v>A</v>
      </c>
      <c r="S2168" s="2" t="b">
        <f t="shared" si="338"/>
        <v>1</v>
      </c>
      <c r="U2168" s="69" t="str">
        <f t="shared" si="339"/>
        <v>4.5.70.41.00 - CONTRIBUICÕES</v>
      </c>
    </row>
    <row r="2169" spans="1:21" x14ac:dyDescent="0.25">
      <c r="B2169" s="380" t="s">
        <v>307</v>
      </c>
      <c r="C2169" s="318" t="s">
        <v>309</v>
      </c>
      <c r="D2169" s="318" t="s">
        <v>287</v>
      </c>
      <c r="E2169" s="318" t="s">
        <v>242</v>
      </c>
      <c r="F2169" s="318" t="s">
        <v>264</v>
      </c>
      <c r="G2169" s="341" t="str">
        <f t="shared" si="333"/>
        <v>4.5.70.42.00</v>
      </c>
      <c r="H2169" s="3" t="s">
        <v>194</v>
      </c>
      <c r="I2169" s="241" t="str">
        <f t="shared" si="341"/>
        <v>A</v>
      </c>
      <c r="J2169" s="307">
        <f t="shared" si="340"/>
        <v>4</v>
      </c>
      <c r="K2169" s="465" t="s">
        <v>53</v>
      </c>
      <c r="M2169" s="69" t="str">
        <f t="shared" si="334"/>
        <v>4.5.70.42.00</v>
      </c>
      <c r="N2169" s="69" t="str">
        <f t="shared" si="335"/>
        <v>45704200</v>
      </c>
      <c r="O2169" s="69" t="b">
        <f t="shared" si="336"/>
        <v>1</v>
      </c>
      <c r="P2169" s="186" t="str">
        <f t="shared" si="342"/>
        <v>45704200</v>
      </c>
      <c r="R2169" s="407" t="str">
        <f t="shared" si="337"/>
        <v>A</v>
      </c>
      <c r="S2169" s="2" t="b">
        <f t="shared" si="338"/>
        <v>1</v>
      </c>
      <c r="U2169" s="69" t="str">
        <f t="shared" si="339"/>
        <v>4.5.70.42.00 - AUXILIOS</v>
      </c>
    </row>
    <row r="2170" spans="1:21" s="62" customFormat="1" x14ac:dyDescent="0.25">
      <c r="A2170" s="158"/>
      <c r="B2170" s="381" t="s">
        <v>307</v>
      </c>
      <c r="C2170" s="319" t="s">
        <v>309</v>
      </c>
      <c r="D2170" s="319" t="s">
        <v>288</v>
      </c>
      <c r="E2170" s="319" t="s">
        <v>264</v>
      </c>
      <c r="F2170" s="319" t="s">
        <v>264</v>
      </c>
      <c r="G2170" s="342" t="str">
        <f t="shared" si="333"/>
        <v>4.5.71.00.00</v>
      </c>
      <c r="H2170" s="77" t="s">
        <v>550</v>
      </c>
      <c r="I2170" s="243" t="str">
        <f t="shared" si="341"/>
        <v>S</v>
      </c>
      <c r="J2170" s="308">
        <f t="shared" si="340"/>
        <v>3</v>
      </c>
      <c r="K2170" s="466" t="s">
        <v>320</v>
      </c>
      <c r="M2170" s="69" t="str">
        <f t="shared" si="334"/>
        <v>4.5.71.00.00</v>
      </c>
      <c r="N2170" s="69" t="str">
        <f t="shared" si="335"/>
        <v>45710000</v>
      </c>
      <c r="O2170" s="69" t="b">
        <f t="shared" si="336"/>
        <v>1</v>
      </c>
      <c r="P2170" s="186" t="str">
        <f t="shared" si="342"/>
        <v>45710000</v>
      </c>
      <c r="R2170" s="409" t="str">
        <f t="shared" si="337"/>
        <v>S</v>
      </c>
      <c r="S2170" s="62" t="b">
        <f t="shared" si="338"/>
        <v>1</v>
      </c>
      <c r="U2170" s="69" t="str">
        <f t="shared" si="339"/>
        <v>4.5.71.00.00 - TRANSFERÊNCIAS A CONSÓRCIOS PÚBLICOS MEDIANTE CONTRATO DE RATEIO</v>
      </c>
    </row>
    <row r="2171" spans="1:21" s="62" customFormat="1" x14ac:dyDescent="0.25">
      <c r="A2171" s="158"/>
      <c r="B2171" s="134">
        <v>4</v>
      </c>
      <c r="C2171" s="110" t="s">
        <v>309</v>
      </c>
      <c r="D2171" s="110" t="s">
        <v>288</v>
      </c>
      <c r="E2171" s="110" t="s">
        <v>287</v>
      </c>
      <c r="F2171" s="110" t="s">
        <v>264</v>
      </c>
      <c r="G2171" s="343" t="str">
        <f t="shared" si="333"/>
        <v>4.5.71.70.00</v>
      </c>
      <c r="H2171" s="111" t="s">
        <v>517</v>
      </c>
      <c r="I2171" s="198" t="str">
        <f t="shared" si="341"/>
        <v>A</v>
      </c>
      <c r="J2171" s="265">
        <f t="shared" si="340"/>
        <v>4</v>
      </c>
      <c r="K2171" s="467" t="s">
        <v>53</v>
      </c>
      <c r="M2171" s="69" t="str">
        <f t="shared" si="334"/>
        <v>4.5.71.70.00</v>
      </c>
      <c r="N2171" s="69" t="str">
        <f t="shared" si="335"/>
        <v>45717000</v>
      </c>
      <c r="O2171" s="69" t="b">
        <f t="shared" si="336"/>
        <v>1</v>
      </c>
      <c r="P2171" s="186" t="str">
        <f t="shared" si="342"/>
        <v>45717000</v>
      </c>
      <c r="R2171" s="409" t="str">
        <f t="shared" si="337"/>
        <v>A</v>
      </c>
      <c r="S2171" s="62" t="b">
        <f t="shared" si="338"/>
        <v>1</v>
      </c>
      <c r="U2171" s="69" t="str">
        <f t="shared" si="339"/>
        <v>4.5.71.70.00 - RATEIO PELA PARTICIPAÇÃO EM CONSÓRCIO PÚBLICO (2) (I)</v>
      </c>
    </row>
    <row r="2172" spans="1:21" s="62" customFormat="1" x14ac:dyDescent="0.25">
      <c r="A2172" s="158"/>
      <c r="B2172" s="134">
        <v>4</v>
      </c>
      <c r="C2172" s="110" t="s">
        <v>309</v>
      </c>
      <c r="D2172" s="110" t="s">
        <v>288</v>
      </c>
      <c r="E2172" s="110" t="s">
        <v>263</v>
      </c>
      <c r="F2172" s="110" t="s">
        <v>264</v>
      </c>
      <c r="G2172" s="343" t="str">
        <f t="shared" si="333"/>
        <v>4.5.71.92.00</v>
      </c>
      <c r="H2172" s="111" t="s">
        <v>88</v>
      </c>
      <c r="I2172" s="198" t="str">
        <f t="shared" si="341"/>
        <v>A</v>
      </c>
      <c r="J2172" s="265">
        <f t="shared" si="340"/>
        <v>4</v>
      </c>
      <c r="K2172" s="467" t="s">
        <v>53</v>
      </c>
      <c r="M2172" s="69" t="str">
        <f t="shared" si="334"/>
        <v>4.5.71.92.00</v>
      </c>
      <c r="N2172" s="69" t="str">
        <f t="shared" si="335"/>
        <v>45719200</v>
      </c>
      <c r="O2172" s="69" t="b">
        <f t="shared" si="336"/>
        <v>1</v>
      </c>
      <c r="P2172" s="186" t="str">
        <f t="shared" si="342"/>
        <v>45719200</v>
      </c>
      <c r="R2172" s="409" t="str">
        <f t="shared" si="337"/>
        <v>A</v>
      </c>
      <c r="S2172" s="62" t="b">
        <f t="shared" si="338"/>
        <v>1</v>
      </c>
      <c r="U2172" s="69" t="str">
        <f t="shared" si="339"/>
        <v>4.5.71.92.00 - DESPESAS DE EXERCÍCIOS ANTERIORES</v>
      </c>
    </row>
    <row r="2173" spans="1:21" s="62" customFormat="1" x14ac:dyDescent="0.25">
      <c r="A2173" s="158"/>
      <c r="B2173" s="405" t="s">
        <v>307</v>
      </c>
      <c r="C2173" s="336" t="s">
        <v>309</v>
      </c>
      <c r="D2173" s="336" t="s">
        <v>289</v>
      </c>
      <c r="E2173" s="336" t="s">
        <v>264</v>
      </c>
      <c r="F2173" s="336" t="s">
        <v>264</v>
      </c>
      <c r="G2173" s="377" t="str">
        <f t="shared" si="333"/>
        <v>4.5.72.00.00</v>
      </c>
      <c r="H2173" s="80" t="s">
        <v>671</v>
      </c>
      <c r="I2173" s="250" t="str">
        <f t="shared" si="341"/>
        <v>S</v>
      </c>
      <c r="J2173" s="315">
        <f t="shared" si="340"/>
        <v>3</v>
      </c>
      <c r="K2173" s="487" t="s">
        <v>320</v>
      </c>
      <c r="M2173" s="69" t="str">
        <f t="shared" si="334"/>
        <v>4.5.72.00.00</v>
      </c>
      <c r="N2173" s="69" t="str">
        <f t="shared" si="335"/>
        <v>45720000</v>
      </c>
      <c r="O2173" s="69" t="b">
        <f t="shared" si="336"/>
        <v>1</v>
      </c>
      <c r="P2173" s="186" t="str">
        <f t="shared" si="342"/>
        <v>45720000</v>
      </c>
      <c r="R2173" s="409" t="str">
        <f t="shared" si="337"/>
        <v>S</v>
      </c>
      <c r="S2173" s="62" t="b">
        <f t="shared" si="338"/>
        <v>1</v>
      </c>
      <c r="U2173" s="69" t="str">
        <f t="shared" si="339"/>
        <v>4.5.72.00.00 - EXECUÇÃO ORÇAMENTÁRIA DELEGADA A CONSÓRCIOS PÚBLICOS</v>
      </c>
    </row>
    <row r="2174" spans="1:21" s="62" customFormat="1" x14ac:dyDescent="0.25">
      <c r="A2174" s="158"/>
      <c r="B2174" s="134">
        <v>4</v>
      </c>
      <c r="C2174" s="110" t="s">
        <v>309</v>
      </c>
      <c r="D2174" s="110" t="s">
        <v>289</v>
      </c>
      <c r="E2174" s="110" t="s">
        <v>254</v>
      </c>
      <c r="F2174" s="110" t="s">
        <v>264</v>
      </c>
      <c r="G2174" s="343" t="str">
        <f t="shared" si="333"/>
        <v>4.5.72.14.00</v>
      </c>
      <c r="H2174" s="111" t="s">
        <v>131</v>
      </c>
      <c r="I2174" s="198" t="str">
        <f t="shared" si="341"/>
        <v>A</v>
      </c>
      <c r="J2174" s="265">
        <f t="shared" si="340"/>
        <v>4</v>
      </c>
      <c r="K2174" s="467" t="s">
        <v>53</v>
      </c>
      <c r="M2174" s="69" t="str">
        <f t="shared" si="334"/>
        <v>4.5.72.14.00</v>
      </c>
      <c r="N2174" s="69" t="str">
        <f t="shared" si="335"/>
        <v>45721400</v>
      </c>
      <c r="O2174" s="69" t="b">
        <f t="shared" si="336"/>
        <v>1</v>
      </c>
      <c r="P2174" s="186" t="str">
        <f t="shared" si="342"/>
        <v>45721400</v>
      </c>
      <c r="R2174" s="409" t="str">
        <f t="shared" si="337"/>
        <v>A</v>
      </c>
      <c r="S2174" s="62" t="b">
        <f t="shared" si="338"/>
        <v>1</v>
      </c>
      <c r="U2174" s="69" t="str">
        <f t="shared" si="339"/>
        <v>4.5.72.14.00 - DIÁRIAS - CIVIL</v>
      </c>
    </row>
    <row r="2175" spans="1:21" s="62" customFormat="1" x14ac:dyDescent="0.25">
      <c r="A2175" s="158"/>
      <c r="B2175" s="134">
        <v>4</v>
      </c>
      <c r="C2175" s="110" t="s">
        <v>309</v>
      </c>
      <c r="D2175" s="110" t="s">
        <v>289</v>
      </c>
      <c r="E2175" s="110" t="s">
        <v>215</v>
      </c>
      <c r="F2175" s="110" t="s">
        <v>264</v>
      </c>
      <c r="G2175" s="343" t="str">
        <f t="shared" si="333"/>
        <v>4.5.72.30.00</v>
      </c>
      <c r="H2175" s="111" t="s">
        <v>3</v>
      </c>
      <c r="I2175" s="198" t="str">
        <f t="shared" si="341"/>
        <v>A</v>
      </c>
      <c r="J2175" s="265">
        <f t="shared" si="340"/>
        <v>4</v>
      </c>
      <c r="K2175" s="467" t="s">
        <v>53</v>
      </c>
      <c r="M2175" s="69" t="str">
        <f t="shared" si="334"/>
        <v>4.5.72.30.00</v>
      </c>
      <c r="N2175" s="69" t="str">
        <f t="shared" si="335"/>
        <v>45723000</v>
      </c>
      <c r="O2175" s="69" t="b">
        <f t="shared" si="336"/>
        <v>1</v>
      </c>
      <c r="P2175" s="186" t="str">
        <f t="shared" si="342"/>
        <v>45723000</v>
      </c>
      <c r="R2175" s="409" t="str">
        <f t="shared" si="337"/>
        <v>A</v>
      </c>
      <c r="S2175" s="62" t="b">
        <f t="shared" si="338"/>
        <v>1</v>
      </c>
      <c r="U2175" s="69" t="str">
        <f t="shared" si="339"/>
        <v>4.5.72.30.00 - MATERIAL DE CONSUMO</v>
      </c>
    </row>
    <row r="2176" spans="1:21" s="62" customFormat="1" x14ac:dyDescent="0.25">
      <c r="A2176" s="158"/>
      <c r="B2176" s="134">
        <v>4</v>
      </c>
      <c r="C2176" s="110" t="s">
        <v>309</v>
      </c>
      <c r="D2176" s="110" t="s">
        <v>289</v>
      </c>
      <c r="E2176" s="110" t="s">
        <v>233</v>
      </c>
      <c r="F2176" s="110" t="s">
        <v>264</v>
      </c>
      <c r="G2176" s="343" t="str">
        <f t="shared" si="333"/>
        <v>4.5.72.32.00</v>
      </c>
      <c r="H2176" s="111" t="s">
        <v>339</v>
      </c>
      <c r="I2176" s="198" t="str">
        <f t="shared" si="341"/>
        <v>A</v>
      </c>
      <c r="J2176" s="265">
        <f t="shared" si="340"/>
        <v>4</v>
      </c>
      <c r="K2176" s="467" t="s">
        <v>53</v>
      </c>
      <c r="M2176" s="69" t="str">
        <f t="shared" si="334"/>
        <v>4.5.72.32.00</v>
      </c>
      <c r="N2176" s="69" t="str">
        <f t="shared" si="335"/>
        <v>45723200</v>
      </c>
      <c r="O2176" s="69" t="b">
        <f t="shared" si="336"/>
        <v>1</v>
      </c>
      <c r="P2176" s="186" t="str">
        <f t="shared" si="342"/>
        <v>45723200</v>
      </c>
      <c r="R2176" s="409" t="str">
        <f t="shared" si="337"/>
        <v>A</v>
      </c>
      <c r="S2176" s="62" t="b">
        <f t="shared" si="338"/>
        <v>1</v>
      </c>
      <c r="U2176" s="69" t="str">
        <f t="shared" si="339"/>
        <v>4.5.72.32.00 - MATERIAL, BEM OU SERVIÇO PARA DISTRIBUIÇÃO GRATUITA</v>
      </c>
    </row>
    <row r="2177" spans="1:21" s="62" customFormat="1" x14ac:dyDescent="0.25">
      <c r="A2177" s="158"/>
      <c r="B2177" s="134">
        <v>4</v>
      </c>
      <c r="C2177" s="110" t="s">
        <v>309</v>
      </c>
      <c r="D2177" s="110" t="s">
        <v>289</v>
      </c>
      <c r="E2177" s="110" t="s">
        <v>239</v>
      </c>
      <c r="F2177" s="110" t="s">
        <v>264</v>
      </c>
      <c r="G2177" s="343" t="str">
        <f t="shared" si="333"/>
        <v>4.5.72.33.00</v>
      </c>
      <c r="H2177" s="111" t="s">
        <v>31</v>
      </c>
      <c r="I2177" s="198" t="str">
        <f t="shared" si="341"/>
        <v>A</v>
      </c>
      <c r="J2177" s="265">
        <f t="shared" si="340"/>
        <v>4</v>
      </c>
      <c r="K2177" s="467" t="s">
        <v>53</v>
      </c>
      <c r="M2177" s="69" t="str">
        <f t="shared" si="334"/>
        <v>4.5.72.33.00</v>
      </c>
      <c r="N2177" s="69" t="str">
        <f t="shared" si="335"/>
        <v>45723300</v>
      </c>
      <c r="O2177" s="69" t="b">
        <f t="shared" si="336"/>
        <v>1</v>
      </c>
      <c r="P2177" s="186" t="str">
        <f t="shared" si="342"/>
        <v>45723300</v>
      </c>
      <c r="R2177" s="409" t="str">
        <f t="shared" si="337"/>
        <v>A</v>
      </c>
      <c r="S2177" s="62" t="b">
        <f t="shared" si="338"/>
        <v>1</v>
      </c>
      <c r="U2177" s="69" t="str">
        <f t="shared" si="339"/>
        <v>4.5.72.33.00 - PASSAGENS E DESPESAS COM LOCOMOÇÃO</v>
      </c>
    </row>
    <row r="2178" spans="1:21" s="62" customFormat="1" x14ac:dyDescent="0.25">
      <c r="A2178" s="158"/>
      <c r="B2178" s="134">
        <v>4</v>
      </c>
      <c r="C2178" s="110" t="s">
        <v>309</v>
      </c>
      <c r="D2178" s="110" t="s">
        <v>289</v>
      </c>
      <c r="E2178" s="110" t="s">
        <v>268</v>
      </c>
      <c r="F2178" s="110" t="s">
        <v>264</v>
      </c>
      <c r="G2178" s="343" t="str">
        <f t="shared" si="333"/>
        <v>4.5.72.35.00</v>
      </c>
      <c r="H2178" s="111" t="s">
        <v>132</v>
      </c>
      <c r="I2178" s="198" t="str">
        <f t="shared" si="341"/>
        <v>A</v>
      </c>
      <c r="J2178" s="265">
        <f t="shared" si="340"/>
        <v>4</v>
      </c>
      <c r="K2178" s="467" t="s">
        <v>53</v>
      </c>
      <c r="M2178" s="69" t="str">
        <f t="shared" si="334"/>
        <v>4.5.72.35.00</v>
      </c>
      <c r="N2178" s="69" t="str">
        <f t="shared" si="335"/>
        <v>45723500</v>
      </c>
      <c r="O2178" s="69" t="b">
        <f t="shared" si="336"/>
        <v>1</v>
      </c>
      <c r="P2178" s="186" t="str">
        <f t="shared" si="342"/>
        <v>45723500</v>
      </c>
      <c r="R2178" s="409" t="str">
        <f t="shared" si="337"/>
        <v>A</v>
      </c>
      <c r="S2178" s="62" t="b">
        <f t="shared" si="338"/>
        <v>1</v>
      </c>
      <c r="U2178" s="69" t="str">
        <f t="shared" si="339"/>
        <v>4.5.72.35.00 - SERVIÇOS DE CONSULTORIA</v>
      </c>
    </row>
    <row r="2179" spans="1:21" s="62" customFormat="1" x14ac:dyDescent="0.25">
      <c r="A2179" s="158"/>
      <c r="B2179" s="134">
        <v>4</v>
      </c>
      <c r="C2179" s="110" t="s">
        <v>309</v>
      </c>
      <c r="D2179" s="110" t="s">
        <v>289</v>
      </c>
      <c r="E2179" s="110" t="s">
        <v>250</v>
      </c>
      <c r="F2179" s="110" t="s">
        <v>264</v>
      </c>
      <c r="G2179" s="343" t="str">
        <f t="shared" si="333"/>
        <v>4.5.72.36.00</v>
      </c>
      <c r="H2179" s="111" t="s">
        <v>133</v>
      </c>
      <c r="I2179" s="198" t="str">
        <f t="shared" si="341"/>
        <v>A</v>
      </c>
      <c r="J2179" s="265">
        <f t="shared" si="340"/>
        <v>4</v>
      </c>
      <c r="K2179" s="467" t="s">
        <v>53</v>
      </c>
      <c r="M2179" s="69" t="str">
        <f t="shared" si="334"/>
        <v>4.5.72.36.00</v>
      </c>
      <c r="N2179" s="69" t="str">
        <f t="shared" si="335"/>
        <v>45723600</v>
      </c>
      <c r="O2179" s="69" t="b">
        <f t="shared" si="336"/>
        <v>1</v>
      </c>
      <c r="P2179" s="186" t="str">
        <f t="shared" si="342"/>
        <v>45723600</v>
      </c>
      <c r="R2179" s="409" t="str">
        <f t="shared" si="337"/>
        <v>A</v>
      </c>
      <c r="S2179" s="62" t="b">
        <f t="shared" si="338"/>
        <v>1</v>
      </c>
      <c r="U2179" s="69" t="str">
        <f t="shared" si="339"/>
        <v>4.5.72.36.00 - OUTROS SERVIÇOS DE TERCEIROS - PESSOA FÍSICA</v>
      </c>
    </row>
    <row r="2180" spans="1:21" s="62" customFormat="1" x14ac:dyDescent="0.25">
      <c r="A2180" s="158"/>
      <c r="B2180" s="134">
        <v>4</v>
      </c>
      <c r="C2180" s="110" t="s">
        <v>309</v>
      </c>
      <c r="D2180" s="110" t="s">
        <v>289</v>
      </c>
      <c r="E2180" s="110" t="s">
        <v>240</v>
      </c>
      <c r="F2180" s="110" t="s">
        <v>264</v>
      </c>
      <c r="G2180" s="343" t="str">
        <f t="shared" si="333"/>
        <v>4.5.72.37.00</v>
      </c>
      <c r="H2180" s="111" t="s">
        <v>134</v>
      </c>
      <c r="I2180" s="198" t="str">
        <f t="shared" si="341"/>
        <v>A</v>
      </c>
      <c r="J2180" s="265">
        <f t="shared" si="340"/>
        <v>4</v>
      </c>
      <c r="K2180" s="467" t="s">
        <v>53</v>
      </c>
      <c r="M2180" s="69" t="str">
        <f t="shared" si="334"/>
        <v>4.5.72.37.00</v>
      </c>
      <c r="N2180" s="69" t="str">
        <f t="shared" si="335"/>
        <v>45723700</v>
      </c>
      <c r="O2180" s="69" t="b">
        <f t="shared" si="336"/>
        <v>1</v>
      </c>
      <c r="P2180" s="186" t="str">
        <f t="shared" si="342"/>
        <v>45723700</v>
      </c>
      <c r="R2180" s="409" t="str">
        <f t="shared" si="337"/>
        <v>A</v>
      </c>
      <c r="S2180" s="62" t="b">
        <f t="shared" si="338"/>
        <v>1</v>
      </c>
      <c r="U2180" s="69" t="str">
        <f t="shared" si="339"/>
        <v>4.5.72.37.00 - LOCAÇÃO DE MÃO-DE-OBRA</v>
      </c>
    </row>
    <row r="2181" spans="1:21" s="62" customFormat="1" x14ac:dyDescent="0.25">
      <c r="A2181" s="158"/>
      <c r="B2181" s="141">
        <v>4</v>
      </c>
      <c r="C2181" s="129" t="s">
        <v>309</v>
      </c>
      <c r="D2181" s="129" t="s">
        <v>289</v>
      </c>
      <c r="E2181" s="129" t="s">
        <v>262</v>
      </c>
      <c r="F2181" s="129" t="s">
        <v>264</v>
      </c>
      <c r="G2181" s="378" t="str">
        <f t="shared" si="333"/>
        <v>4.5.72.39.00</v>
      </c>
      <c r="H2181" s="130" t="s">
        <v>126</v>
      </c>
      <c r="I2181" s="251" t="str">
        <f t="shared" si="341"/>
        <v>A</v>
      </c>
      <c r="J2181" s="316">
        <f t="shared" si="340"/>
        <v>4</v>
      </c>
      <c r="K2181" s="467" t="s">
        <v>53</v>
      </c>
      <c r="M2181" s="69" t="str">
        <f t="shared" si="334"/>
        <v>4.5.72.39.00</v>
      </c>
      <c r="N2181" s="69" t="str">
        <f t="shared" si="335"/>
        <v>45723900</v>
      </c>
      <c r="O2181" s="69" t="b">
        <f t="shared" si="336"/>
        <v>1</v>
      </c>
      <c r="P2181" s="186" t="str">
        <f t="shared" si="342"/>
        <v>45723900</v>
      </c>
      <c r="R2181" s="409" t="str">
        <f t="shared" si="337"/>
        <v>A</v>
      </c>
      <c r="S2181" s="62" t="b">
        <f t="shared" si="338"/>
        <v>1</v>
      </c>
      <c r="U2181" s="69" t="str">
        <f t="shared" si="339"/>
        <v>4.5.72.39.00 - OUTROS SERVIÇOS DE TERCEIROS - PESSOA JURÍDICA</v>
      </c>
    </row>
    <row r="2182" spans="1:21" s="62" customFormat="1" x14ac:dyDescent="0.25">
      <c r="A2182" s="158"/>
      <c r="B2182" s="134" t="s">
        <v>307</v>
      </c>
      <c r="C2182" s="110" t="s">
        <v>309</v>
      </c>
      <c r="D2182" s="110" t="s">
        <v>289</v>
      </c>
      <c r="E2182" s="110" t="s">
        <v>231</v>
      </c>
      <c r="F2182" s="110" t="s">
        <v>264</v>
      </c>
      <c r="G2182" s="343" t="str">
        <f t="shared" si="333"/>
        <v>4.5.72.40.00</v>
      </c>
      <c r="H2182" s="111" t="s">
        <v>347</v>
      </c>
      <c r="I2182" s="198" t="str">
        <f t="shared" si="341"/>
        <v>A</v>
      </c>
      <c r="J2182" s="265">
        <f t="shared" si="340"/>
        <v>4</v>
      </c>
      <c r="K2182" s="467" t="s">
        <v>53</v>
      </c>
      <c r="M2182" s="69" t="str">
        <f t="shared" si="334"/>
        <v>4.5.72.40.00</v>
      </c>
      <c r="N2182" s="69" t="str">
        <f t="shared" si="335"/>
        <v>45724000</v>
      </c>
      <c r="O2182" s="69" t="b">
        <f t="shared" si="336"/>
        <v>1</v>
      </c>
      <c r="P2182" s="186" t="str">
        <f t="shared" si="342"/>
        <v>45724000</v>
      </c>
      <c r="R2182" s="409" t="str">
        <f t="shared" si="337"/>
        <v>A</v>
      </c>
      <c r="S2182" s="62" t="b">
        <f t="shared" si="338"/>
        <v>1</v>
      </c>
      <c r="U2182" s="69" t="str">
        <f t="shared" si="339"/>
        <v>4.5.72.40.00 - SERVIÇOS DE TECNOLOGIA DA INFORMAÇÃO E COMUNICAÇÃO - PESSOA JURÍDICA</v>
      </c>
    </row>
    <row r="2183" spans="1:21" s="62" customFormat="1" x14ac:dyDescent="0.25">
      <c r="A2183" s="158"/>
      <c r="B2183" s="134">
        <v>4</v>
      </c>
      <c r="C2183" s="110" t="s">
        <v>309</v>
      </c>
      <c r="D2183" s="110" t="s">
        <v>289</v>
      </c>
      <c r="E2183" s="110" t="s">
        <v>271</v>
      </c>
      <c r="F2183" s="110" t="s">
        <v>264</v>
      </c>
      <c r="G2183" s="343" t="str">
        <f t="shared" si="333"/>
        <v>4.5.72.51.00</v>
      </c>
      <c r="H2183" s="111" t="s">
        <v>185</v>
      </c>
      <c r="I2183" s="198" t="str">
        <f t="shared" si="341"/>
        <v>A</v>
      </c>
      <c r="J2183" s="265">
        <f t="shared" si="340"/>
        <v>4</v>
      </c>
      <c r="K2183" s="467" t="s">
        <v>53</v>
      </c>
      <c r="M2183" s="69" t="str">
        <f t="shared" si="334"/>
        <v>4.5.72.51.00</v>
      </c>
      <c r="N2183" s="69" t="str">
        <f t="shared" si="335"/>
        <v>45725100</v>
      </c>
      <c r="O2183" s="69" t="b">
        <f t="shared" si="336"/>
        <v>1</v>
      </c>
      <c r="P2183" s="186" t="str">
        <f t="shared" si="342"/>
        <v>45725100</v>
      </c>
      <c r="R2183" s="409" t="str">
        <f t="shared" si="337"/>
        <v>A</v>
      </c>
      <c r="S2183" s="62" t="b">
        <f t="shared" si="338"/>
        <v>1</v>
      </c>
      <c r="U2183" s="69" t="str">
        <f t="shared" si="339"/>
        <v>4.5.72.51.00 - OBRAS E INSTALAÇÕES</v>
      </c>
    </row>
    <row r="2184" spans="1:21" s="62" customFormat="1" x14ac:dyDescent="0.25">
      <c r="A2184" s="158"/>
      <c r="B2184" s="134">
        <v>4</v>
      </c>
      <c r="C2184" s="110" t="s">
        <v>309</v>
      </c>
      <c r="D2184" s="110" t="s">
        <v>289</v>
      </c>
      <c r="E2184" s="110" t="s">
        <v>272</v>
      </c>
      <c r="F2184" s="110" t="s">
        <v>264</v>
      </c>
      <c r="G2184" s="343" t="str">
        <f t="shared" si="333"/>
        <v>4.5.72.52.00</v>
      </c>
      <c r="H2184" s="111" t="s">
        <v>186</v>
      </c>
      <c r="I2184" s="198" t="str">
        <f t="shared" si="341"/>
        <v>A</v>
      </c>
      <c r="J2184" s="265">
        <f t="shared" si="340"/>
        <v>4</v>
      </c>
      <c r="K2184" s="467" t="s">
        <v>53</v>
      </c>
      <c r="M2184" s="69" t="str">
        <f t="shared" si="334"/>
        <v>4.5.72.52.00</v>
      </c>
      <c r="N2184" s="69" t="str">
        <f t="shared" si="335"/>
        <v>45725200</v>
      </c>
      <c r="O2184" s="69" t="b">
        <f t="shared" si="336"/>
        <v>1</v>
      </c>
      <c r="P2184" s="186" t="str">
        <f t="shared" si="342"/>
        <v>45725200</v>
      </c>
      <c r="R2184" s="409" t="str">
        <f t="shared" si="337"/>
        <v>A</v>
      </c>
      <c r="S2184" s="62" t="b">
        <f t="shared" si="338"/>
        <v>1</v>
      </c>
      <c r="U2184" s="69" t="str">
        <f t="shared" si="339"/>
        <v>4.5.72.52.00 - EQUIPAMENTOS E MATERIAL PERMANENTE</v>
      </c>
    </row>
    <row r="2185" spans="1:21" s="62" customFormat="1" x14ac:dyDescent="0.25">
      <c r="A2185" s="158"/>
      <c r="B2185" s="134">
        <v>4</v>
      </c>
      <c r="C2185" s="110" t="s">
        <v>309</v>
      </c>
      <c r="D2185" s="110" t="s">
        <v>289</v>
      </c>
      <c r="E2185" s="110" t="s">
        <v>278</v>
      </c>
      <c r="F2185" s="110" t="s">
        <v>264</v>
      </c>
      <c r="G2185" s="343" t="str">
        <f t="shared" si="333"/>
        <v>4.5.72.61.00</v>
      </c>
      <c r="H2185" s="111" t="s">
        <v>189</v>
      </c>
      <c r="I2185" s="198" t="str">
        <f t="shared" si="341"/>
        <v>A</v>
      </c>
      <c r="J2185" s="265">
        <f t="shared" si="340"/>
        <v>4</v>
      </c>
      <c r="K2185" s="467" t="s">
        <v>53</v>
      </c>
      <c r="M2185" s="69" t="str">
        <f t="shared" si="334"/>
        <v>4.5.72.61.00</v>
      </c>
      <c r="N2185" s="69" t="str">
        <f t="shared" si="335"/>
        <v>45726100</v>
      </c>
      <c r="O2185" s="69" t="b">
        <f t="shared" si="336"/>
        <v>1</v>
      </c>
      <c r="P2185" s="186" t="str">
        <f t="shared" si="342"/>
        <v>45726100</v>
      </c>
      <c r="R2185" s="409" t="str">
        <f t="shared" si="337"/>
        <v>A</v>
      </c>
      <c r="S2185" s="62" t="b">
        <f t="shared" si="338"/>
        <v>1</v>
      </c>
      <c r="U2185" s="69" t="str">
        <f t="shared" si="339"/>
        <v>4.5.72.61.00 - AQUISIÇÃO DE IMÓVEIS</v>
      </c>
    </row>
    <row r="2186" spans="1:21" s="62" customFormat="1" x14ac:dyDescent="0.25">
      <c r="A2186" s="158"/>
      <c r="B2186" s="134">
        <v>4</v>
      </c>
      <c r="C2186" s="110" t="s">
        <v>309</v>
      </c>
      <c r="D2186" s="110" t="s">
        <v>289</v>
      </c>
      <c r="E2186" s="110" t="s">
        <v>263</v>
      </c>
      <c r="F2186" s="110" t="s">
        <v>264</v>
      </c>
      <c r="G2186" s="343" t="str">
        <f t="shared" si="333"/>
        <v>4.5.72.92.00</v>
      </c>
      <c r="H2186" s="111" t="s">
        <v>88</v>
      </c>
      <c r="I2186" s="198" t="str">
        <f t="shared" si="341"/>
        <v>A</v>
      </c>
      <c r="J2186" s="265">
        <f t="shared" si="340"/>
        <v>4</v>
      </c>
      <c r="K2186" s="467" t="s">
        <v>53</v>
      </c>
      <c r="M2186" s="69" t="str">
        <f t="shared" si="334"/>
        <v>4.5.72.92.00</v>
      </c>
      <c r="N2186" s="69" t="str">
        <f t="shared" si="335"/>
        <v>45729200</v>
      </c>
      <c r="O2186" s="69" t="b">
        <f t="shared" si="336"/>
        <v>1</v>
      </c>
      <c r="P2186" s="186" t="str">
        <f t="shared" si="342"/>
        <v>45729200</v>
      </c>
      <c r="R2186" s="409" t="str">
        <f t="shared" si="337"/>
        <v>A</v>
      </c>
      <c r="S2186" s="62" t="b">
        <f t="shared" si="338"/>
        <v>1</v>
      </c>
      <c r="U2186" s="69" t="str">
        <f t="shared" si="339"/>
        <v>4.5.72.92.00 - DESPESAS DE EXERCÍCIOS ANTERIORES</v>
      </c>
    </row>
    <row r="2187" spans="1:21" s="62" customFormat="1" ht="30" x14ac:dyDescent="0.25">
      <c r="A2187" s="158"/>
      <c r="B2187" s="381" t="s">
        <v>307</v>
      </c>
      <c r="C2187" s="319" t="s">
        <v>309</v>
      </c>
      <c r="D2187" s="319" t="s">
        <v>290</v>
      </c>
      <c r="E2187" s="319" t="s">
        <v>264</v>
      </c>
      <c r="F2187" s="319" t="s">
        <v>264</v>
      </c>
      <c r="G2187" s="342" t="str">
        <f t="shared" ref="G2187:G2250" si="343">B2187&amp;"."&amp;C2187&amp;"."&amp;D2187&amp;"."&amp;E2187&amp;"."&amp;F2187</f>
        <v>4.5.73.00.00</v>
      </c>
      <c r="H2187" s="77" t="s">
        <v>55</v>
      </c>
      <c r="I2187" s="243" t="str">
        <f t="shared" si="341"/>
        <v>S</v>
      </c>
      <c r="J2187" s="308">
        <f t="shared" si="340"/>
        <v>3</v>
      </c>
      <c r="K2187" s="137" t="s">
        <v>320</v>
      </c>
      <c r="M2187" s="69" t="str">
        <f t="shared" ref="M2187:M2250" si="344">B2187&amp;"."&amp;C2187&amp;"."&amp;D2187&amp;"."&amp;E2187&amp;"."&amp;F2187</f>
        <v>4.5.73.00.00</v>
      </c>
      <c r="N2187" s="69" t="str">
        <f t="shared" ref="N2187:N2250" si="345">SUBSTITUTE(M2187,".","")</f>
        <v>45730000</v>
      </c>
      <c r="O2187" s="69" t="b">
        <f t="shared" ref="O2187:O2250" si="346">N2187=P2187</f>
        <v>1</v>
      </c>
      <c r="P2187" s="186" t="str">
        <f t="shared" si="342"/>
        <v>45730000</v>
      </c>
      <c r="R2187" s="409" t="str">
        <f t="shared" ref="R2187:R2250" si="347">IF(IFERROR(SEARCH("Último",K2187),0)&gt;0,"A","S")</f>
        <v>S</v>
      </c>
      <c r="S2187" s="62" t="b">
        <f t="shared" ref="S2187:S2250" si="348">R2187=I2187</f>
        <v>1</v>
      </c>
      <c r="U2187" s="69" t="str">
        <f t="shared" ref="U2187:U2250" si="349">G2187&amp;" - "&amp;H2187</f>
        <v>4.5.73.00.00 - TRANSFERÊNCIAS A CONSÓRCIOS PÚBLICOS MEDIANTE CONTRATO DE RATEIO À CONTA DE RECURSOS DE QUE TRATAM OS §§ 1º E 2º DO ART. 24 DA LEI COMPLEMENTAR Nº 141, DE 2012.</v>
      </c>
    </row>
    <row r="2188" spans="1:21" s="62" customFormat="1" x14ac:dyDescent="0.25">
      <c r="A2188" s="158"/>
      <c r="B2188" s="134">
        <v>4</v>
      </c>
      <c r="C2188" s="110" t="s">
        <v>309</v>
      </c>
      <c r="D2188" s="110" t="s">
        <v>290</v>
      </c>
      <c r="E2188" s="110" t="s">
        <v>287</v>
      </c>
      <c r="F2188" s="110" t="s">
        <v>264</v>
      </c>
      <c r="G2188" s="343" t="str">
        <f t="shared" si="343"/>
        <v>4.5.73.70.00</v>
      </c>
      <c r="H2188" s="111" t="s">
        <v>346</v>
      </c>
      <c r="I2188" s="198" t="str">
        <f t="shared" si="341"/>
        <v>A</v>
      </c>
      <c r="J2188" s="265">
        <f t="shared" si="340"/>
        <v>4</v>
      </c>
      <c r="K2188" s="467" t="s">
        <v>53</v>
      </c>
      <c r="M2188" s="69" t="str">
        <f t="shared" si="344"/>
        <v>4.5.73.70.00</v>
      </c>
      <c r="N2188" s="69" t="str">
        <f t="shared" si="345"/>
        <v>45737000</v>
      </c>
      <c r="O2188" s="69" t="b">
        <f t="shared" si="346"/>
        <v>1</v>
      </c>
      <c r="P2188" s="186" t="str">
        <f t="shared" si="342"/>
        <v>45737000</v>
      </c>
      <c r="R2188" s="409" t="str">
        <f t="shared" si="347"/>
        <v>A</v>
      </c>
      <c r="S2188" s="62" t="b">
        <f t="shared" si="348"/>
        <v>1</v>
      </c>
      <c r="U2188" s="69" t="str">
        <f t="shared" si="349"/>
        <v>4.5.73.70.00 - RATEIO PELA PARTICIPAÇÃO EM CONSÓRCIO PÚBLICO</v>
      </c>
    </row>
    <row r="2189" spans="1:21" s="62" customFormat="1" x14ac:dyDescent="0.25">
      <c r="A2189" s="158"/>
      <c r="B2189" s="134">
        <v>4</v>
      </c>
      <c r="C2189" s="110" t="s">
        <v>309</v>
      </c>
      <c r="D2189" s="110" t="s">
        <v>290</v>
      </c>
      <c r="E2189" s="110" t="s">
        <v>263</v>
      </c>
      <c r="F2189" s="110" t="s">
        <v>264</v>
      </c>
      <c r="G2189" s="343" t="str">
        <f t="shared" si="343"/>
        <v>4.5.73.92.00</v>
      </c>
      <c r="H2189" s="111" t="s">
        <v>88</v>
      </c>
      <c r="I2189" s="198" t="str">
        <f t="shared" si="341"/>
        <v>A</v>
      </c>
      <c r="J2189" s="265">
        <f t="shared" ref="J2189:J2252" si="350">IF( (VALUE(F2189) &gt; 0), 5,IF( (VALUE(E2189) &gt; 0), 4,IF( (VALUE(D2189) &gt; 0), 3,IF( (VALUE(C2189) &gt; 0), 2,1))))</f>
        <v>4</v>
      </c>
      <c r="K2189" s="467" t="s">
        <v>53</v>
      </c>
      <c r="M2189" s="69" t="str">
        <f t="shared" si="344"/>
        <v>4.5.73.92.00</v>
      </c>
      <c r="N2189" s="69" t="str">
        <f t="shared" si="345"/>
        <v>45739200</v>
      </c>
      <c r="O2189" s="69" t="b">
        <f t="shared" si="346"/>
        <v>1</v>
      </c>
      <c r="P2189" s="186" t="str">
        <f t="shared" si="342"/>
        <v>45739200</v>
      </c>
      <c r="R2189" s="409" t="str">
        <f t="shared" si="347"/>
        <v>A</v>
      </c>
      <c r="S2189" s="62" t="b">
        <f t="shared" si="348"/>
        <v>1</v>
      </c>
      <c r="U2189" s="69" t="str">
        <f t="shared" si="349"/>
        <v>4.5.73.92.00 - DESPESAS DE EXERCÍCIOS ANTERIORES</v>
      </c>
    </row>
    <row r="2190" spans="1:21" s="62" customFormat="1" ht="30" x14ac:dyDescent="0.25">
      <c r="A2190" s="158"/>
      <c r="B2190" s="405" t="s">
        <v>307</v>
      </c>
      <c r="C2190" s="336" t="s">
        <v>309</v>
      </c>
      <c r="D2190" s="336" t="s">
        <v>291</v>
      </c>
      <c r="E2190" s="336" t="s">
        <v>264</v>
      </c>
      <c r="F2190" s="336" t="s">
        <v>264</v>
      </c>
      <c r="G2190" s="377" t="str">
        <f t="shared" si="343"/>
        <v>4.5.74.00.00</v>
      </c>
      <c r="H2190" s="80" t="s">
        <v>56</v>
      </c>
      <c r="I2190" s="250" t="str">
        <f t="shared" si="341"/>
        <v>S</v>
      </c>
      <c r="J2190" s="315">
        <f t="shared" si="350"/>
        <v>3</v>
      </c>
      <c r="K2190" s="137" t="s">
        <v>320</v>
      </c>
      <c r="M2190" s="69" t="str">
        <f t="shared" si="344"/>
        <v>4.5.74.00.00</v>
      </c>
      <c r="N2190" s="69" t="str">
        <f t="shared" si="345"/>
        <v>45740000</v>
      </c>
      <c r="O2190" s="69" t="b">
        <f t="shared" si="346"/>
        <v>1</v>
      </c>
      <c r="P2190" s="186" t="str">
        <f t="shared" si="342"/>
        <v>45740000</v>
      </c>
      <c r="R2190" s="409" t="str">
        <f t="shared" si="347"/>
        <v>S</v>
      </c>
      <c r="S2190" s="62" t="b">
        <f t="shared" si="348"/>
        <v>1</v>
      </c>
      <c r="U2190" s="69" t="str">
        <f t="shared" si="349"/>
        <v>4.5.74.00.00 - TRANSFERÊNCIAS A CONSÓRCIOS PÚBLICOS MEDIANTE CONTRATO DE RATEIO À CONTA DE RECURSOS DE QUE TRATA O ART. 25 DA LEI COMPLEMENTAR Nº 141, DE 2012.</v>
      </c>
    </row>
    <row r="2191" spans="1:21" s="62" customFormat="1" x14ac:dyDescent="0.25">
      <c r="A2191" s="158"/>
      <c r="B2191" s="134">
        <v>4</v>
      </c>
      <c r="C2191" s="110" t="s">
        <v>309</v>
      </c>
      <c r="D2191" s="110" t="s">
        <v>291</v>
      </c>
      <c r="E2191" s="110" t="s">
        <v>287</v>
      </c>
      <c r="F2191" s="110" t="s">
        <v>264</v>
      </c>
      <c r="G2191" s="343" t="str">
        <f t="shared" si="343"/>
        <v>4.5.74.70.00</v>
      </c>
      <c r="H2191" s="111" t="s">
        <v>346</v>
      </c>
      <c r="I2191" s="198" t="str">
        <f t="shared" si="341"/>
        <v>A</v>
      </c>
      <c r="J2191" s="265">
        <f t="shared" si="350"/>
        <v>4</v>
      </c>
      <c r="K2191" s="467" t="s">
        <v>53</v>
      </c>
      <c r="M2191" s="69" t="str">
        <f t="shared" si="344"/>
        <v>4.5.74.70.00</v>
      </c>
      <c r="N2191" s="69" t="str">
        <f t="shared" si="345"/>
        <v>45747000</v>
      </c>
      <c r="O2191" s="69" t="b">
        <f t="shared" si="346"/>
        <v>1</v>
      </c>
      <c r="P2191" s="186" t="str">
        <f t="shared" si="342"/>
        <v>45747000</v>
      </c>
      <c r="R2191" s="409" t="str">
        <f t="shared" si="347"/>
        <v>A</v>
      </c>
      <c r="S2191" s="62" t="b">
        <f t="shared" si="348"/>
        <v>1</v>
      </c>
      <c r="U2191" s="69" t="str">
        <f t="shared" si="349"/>
        <v>4.5.74.70.00 - RATEIO PELA PARTICIPAÇÃO EM CONSÓRCIO PÚBLICO</v>
      </c>
    </row>
    <row r="2192" spans="1:21" s="62" customFormat="1" x14ac:dyDescent="0.25">
      <c r="A2192" s="158"/>
      <c r="B2192" s="134">
        <v>4</v>
      </c>
      <c r="C2192" s="110" t="s">
        <v>309</v>
      </c>
      <c r="D2192" s="110" t="s">
        <v>291</v>
      </c>
      <c r="E2192" s="110" t="s">
        <v>263</v>
      </c>
      <c r="F2192" s="110" t="s">
        <v>264</v>
      </c>
      <c r="G2192" s="343" t="str">
        <f t="shared" si="343"/>
        <v>4.5.74.92.00</v>
      </c>
      <c r="H2192" s="111" t="s">
        <v>88</v>
      </c>
      <c r="I2192" s="198" t="str">
        <f t="shared" si="341"/>
        <v>A</v>
      </c>
      <c r="J2192" s="265">
        <f t="shared" si="350"/>
        <v>4</v>
      </c>
      <c r="K2192" s="467" t="s">
        <v>53</v>
      </c>
      <c r="M2192" s="69" t="str">
        <f t="shared" si="344"/>
        <v>4.5.74.92.00</v>
      </c>
      <c r="N2192" s="69" t="str">
        <f t="shared" si="345"/>
        <v>45749200</v>
      </c>
      <c r="O2192" s="69" t="b">
        <f t="shared" si="346"/>
        <v>1</v>
      </c>
      <c r="P2192" s="186" t="str">
        <f t="shared" si="342"/>
        <v>45749200</v>
      </c>
      <c r="R2192" s="409" t="str">
        <f t="shared" si="347"/>
        <v>A</v>
      </c>
      <c r="S2192" s="62" t="b">
        <f t="shared" si="348"/>
        <v>1</v>
      </c>
      <c r="U2192" s="69" t="str">
        <f t="shared" si="349"/>
        <v>4.5.74.92.00 - DESPESAS DE EXERCÍCIOS ANTERIORES</v>
      </c>
    </row>
    <row r="2193" spans="1:21" s="62" customFormat="1" x14ac:dyDescent="0.25">
      <c r="A2193" s="158"/>
      <c r="B2193" s="390" t="s">
        <v>307</v>
      </c>
      <c r="C2193" s="326" t="s">
        <v>309</v>
      </c>
      <c r="D2193" s="326" t="s">
        <v>296</v>
      </c>
      <c r="E2193" s="326" t="s">
        <v>264</v>
      </c>
      <c r="F2193" s="326" t="s">
        <v>264</v>
      </c>
      <c r="G2193" s="355" t="str">
        <f t="shared" si="343"/>
        <v>4.5.80.00.00</v>
      </c>
      <c r="H2193" s="84" t="s">
        <v>37</v>
      </c>
      <c r="I2193" s="252" t="str">
        <f t="shared" si="341"/>
        <v>S</v>
      </c>
      <c r="J2193" s="281">
        <f t="shared" si="350"/>
        <v>3</v>
      </c>
      <c r="K2193" s="468" t="s">
        <v>320</v>
      </c>
      <c r="M2193" s="69" t="str">
        <f t="shared" si="344"/>
        <v>4.5.80.00.00</v>
      </c>
      <c r="N2193" s="69" t="str">
        <f t="shared" si="345"/>
        <v>45800000</v>
      </c>
      <c r="O2193" s="69" t="b">
        <f t="shared" si="346"/>
        <v>1</v>
      </c>
      <c r="P2193" s="186" t="str">
        <f t="shared" si="342"/>
        <v>45800000</v>
      </c>
      <c r="R2193" s="409" t="str">
        <f t="shared" si="347"/>
        <v>S</v>
      </c>
      <c r="S2193" s="62" t="b">
        <f t="shared" si="348"/>
        <v>1</v>
      </c>
      <c r="U2193" s="69" t="str">
        <f t="shared" si="349"/>
        <v>4.5.80.00.00 - TRANSFERÊNCIAS AO EXTERIOR</v>
      </c>
    </row>
    <row r="2194" spans="1:21" s="62" customFormat="1" x14ac:dyDescent="0.25">
      <c r="A2194" s="158"/>
      <c r="B2194" s="138" t="s">
        <v>307</v>
      </c>
      <c r="C2194" s="113" t="s">
        <v>309</v>
      </c>
      <c r="D2194" s="113" t="s">
        <v>296</v>
      </c>
      <c r="E2194" s="113">
        <v>66</v>
      </c>
      <c r="F2194" s="113" t="s">
        <v>264</v>
      </c>
      <c r="G2194" s="353" t="str">
        <f t="shared" si="343"/>
        <v>4.5.80.66.00</v>
      </c>
      <c r="H2194" s="126" t="s">
        <v>193</v>
      </c>
      <c r="I2194" s="242" t="str">
        <f t="shared" si="341"/>
        <v>A</v>
      </c>
      <c r="J2194" s="278">
        <f t="shared" si="350"/>
        <v>4</v>
      </c>
      <c r="K2194" s="467" t="s">
        <v>53</v>
      </c>
      <c r="M2194" s="69" t="str">
        <f t="shared" si="344"/>
        <v>4.5.80.66.00</v>
      </c>
      <c r="N2194" s="69" t="str">
        <f t="shared" si="345"/>
        <v>45806600</v>
      </c>
      <c r="O2194" s="69" t="b">
        <f t="shared" si="346"/>
        <v>1</v>
      </c>
      <c r="P2194" s="186" t="str">
        <f t="shared" si="342"/>
        <v>45806600</v>
      </c>
      <c r="R2194" s="409" t="str">
        <f t="shared" si="347"/>
        <v>A</v>
      </c>
      <c r="S2194" s="62" t="b">
        <f t="shared" si="348"/>
        <v>1</v>
      </c>
      <c r="U2194" s="69" t="str">
        <f t="shared" si="349"/>
        <v>4.5.80.66.00 - CONCESSÃO DE EMPRÉSTIMOS E FINANCIAMENTOS</v>
      </c>
    </row>
    <row r="2195" spans="1:21" x14ac:dyDescent="0.25">
      <c r="B2195" s="149" t="s">
        <v>307</v>
      </c>
      <c r="C2195" s="150" t="s">
        <v>309</v>
      </c>
      <c r="D2195" s="150" t="s">
        <v>214</v>
      </c>
      <c r="E2195" s="150" t="s">
        <v>264</v>
      </c>
      <c r="F2195" s="150" t="s">
        <v>264</v>
      </c>
      <c r="G2195" s="340" t="str">
        <f t="shared" si="343"/>
        <v>4.5.90.00.00</v>
      </c>
      <c r="H2195" s="7" t="s">
        <v>59</v>
      </c>
      <c r="I2195" s="240" t="str">
        <f t="shared" si="341"/>
        <v>S</v>
      </c>
      <c r="J2195" s="306">
        <f t="shared" si="350"/>
        <v>3</v>
      </c>
      <c r="K2195" s="137" t="s">
        <v>57</v>
      </c>
      <c r="M2195" s="69" t="str">
        <f t="shared" si="344"/>
        <v>4.5.90.00.00</v>
      </c>
      <c r="N2195" s="69" t="str">
        <f t="shared" si="345"/>
        <v>45900000</v>
      </c>
      <c r="O2195" s="69" t="b">
        <f t="shared" si="346"/>
        <v>1</v>
      </c>
      <c r="P2195" s="186" t="str">
        <f t="shared" si="342"/>
        <v>45900000</v>
      </c>
      <c r="R2195" s="407" t="str">
        <f t="shared" si="347"/>
        <v>S</v>
      </c>
      <c r="S2195" s="2" t="b">
        <f t="shared" si="348"/>
        <v>1</v>
      </c>
      <c r="U2195" s="69" t="str">
        <f t="shared" si="349"/>
        <v>4.5.90.00.00 - APLICAÇÕES DIRETAS</v>
      </c>
    </row>
    <row r="2196" spans="1:21" s="69" customFormat="1" x14ac:dyDescent="0.25">
      <c r="A2196" s="157"/>
      <c r="B2196" s="392" t="s">
        <v>307</v>
      </c>
      <c r="C2196" s="328" t="s">
        <v>309</v>
      </c>
      <c r="D2196" s="328" t="s">
        <v>214</v>
      </c>
      <c r="E2196" s="328" t="s">
        <v>230</v>
      </c>
      <c r="F2196" s="328" t="s">
        <v>264</v>
      </c>
      <c r="G2196" s="357" t="str">
        <f t="shared" si="343"/>
        <v>4.5.90.27.00</v>
      </c>
      <c r="H2196" s="81" t="s">
        <v>151</v>
      </c>
      <c r="I2196" s="246" t="str">
        <f t="shared" ref="I2196:I2259" si="351">IF(J2196&lt;J2197,"S","A")</f>
        <v>A</v>
      </c>
      <c r="J2196" s="311">
        <f t="shared" si="350"/>
        <v>4</v>
      </c>
      <c r="K2196" s="488" t="s">
        <v>53</v>
      </c>
      <c r="M2196" s="69" t="str">
        <f t="shared" si="344"/>
        <v>4.5.90.27.00</v>
      </c>
      <c r="N2196" s="69" t="str">
        <f t="shared" si="345"/>
        <v>45902700</v>
      </c>
      <c r="O2196" s="69" t="b">
        <f t="shared" si="346"/>
        <v>1</v>
      </c>
      <c r="P2196" s="186" t="str">
        <f t="shared" si="342"/>
        <v>45902700</v>
      </c>
      <c r="R2196" s="407" t="str">
        <f t="shared" si="347"/>
        <v>A</v>
      </c>
      <c r="S2196" s="69" t="b">
        <f t="shared" si="348"/>
        <v>1</v>
      </c>
      <c r="U2196" s="69" t="str">
        <f t="shared" si="349"/>
        <v>4.5.90.27.00 - ENCARGOS PELA HONRA DE AVAIS, GARANTIAS, SEGUROS E SIMILARES</v>
      </c>
    </row>
    <row r="2197" spans="1:21" x14ac:dyDescent="0.25">
      <c r="B2197" s="138" t="s">
        <v>307</v>
      </c>
      <c r="C2197" s="113" t="s">
        <v>309</v>
      </c>
      <c r="D2197" s="113" t="s">
        <v>214</v>
      </c>
      <c r="E2197" s="113">
        <v>52</v>
      </c>
      <c r="F2197" s="113" t="s">
        <v>264</v>
      </c>
      <c r="G2197" s="353" t="str">
        <f t="shared" si="343"/>
        <v>4.5.90.52.00</v>
      </c>
      <c r="H2197" s="111" t="s">
        <v>186</v>
      </c>
      <c r="I2197" s="198" t="str">
        <f t="shared" si="351"/>
        <v>A</v>
      </c>
      <c r="J2197" s="265">
        <f t="shared" si="350"/>
        <v>4</v>
      </c>
      <c r="K2197" s="467" t="s">
        <v>53</v>
      </c>
      <c r="M2197" s="69" t="str">
        <f t="shared" si="344"/>
        <v>4.5.90.52.00</v>
      </c>
      <c r="N2197" s="69" t="str">
        <f t="shared" si="345"/>
        <v>45905200</v>
      </c>
      <c r="O2197" s="69" t="b">
        <f t="shared" si="346"/>
        <v>1</v>
      </c>
      <c r="P2197" s="186" t="str">
        <f t="shared" si="342"/>
        <v>45905200</v>
      </c>
      <c r="R2197" s="407" t="str">
        <f t="shared" si="347"/>
        <v>A</v>
      </c>
      <c r="S2197" s="2" t="b">
        <f t="shared" si="348"/>
        <v>1</v>
      </c>
      <c r="U2197" s="69" t="str">
        <f t="shared" si="349"/>
        <v>4.5.90.52.00 - EQUIPAMENTOS E MATERIAL PERMANENTE</v>
      </c>
    </row>
    <row r="2198" spans="1:21" x14ac:dyDescent="0.25">
      <c r="B2198" s="393" t="s">
        <v>307</v>
      </c>
      <c r="C2198" s="329" t="s">
        <v>309</v>
      </c>
      <c r="D2198" s="329" t="s">
        <v>214</v>
      </c>
      <c r="E2198" s="329" t="s">
        <v>278</v>
      </c>
      <c r="F2198" s="329" t="s">
        <v>264</v>
      </c>
      <c r="G2198" s="358" t="str">
        <f t="shared" si="343"/>
        <v>4.5.90.61.00</v>
      </c>
      <c r="H2198" s="82" t="s">
        <v>189</v>
      </c>
      <c r="I2198" s="247" t="str">
        <f t="shared" si="351"/>
        <v>A</v>
      </c>
      <c r="J2198" s="312">
        <f t="shared" si="350"/>
        <v>4</v>
      </c>
      <c r="K2198" s="478" t="s">
        <v>53</v>
      </c>
      <c r="M2198" s="69" t="str">
        <f t="shared" si="344"/>
        <v>4.5.90.61.00</v>
      </c>
      <c r="N2198" s="69" t="str">
        <f t="shared" si="345"/>
        <v>45906100</v>
      </c>
      <c r="O2198" s="69" t="b">
        <f t="shared" si="346"/>
        <v>1</v>
      </c>
      <c r="P2198" s="186" t="str">
        <f t="shared" si="342"/>
        <v>45906100</v>
      </c>
      <c r="R2198" s="407" t="str">
        <f t="shared" si="347"/>
        <v>A</v>
      </c>
      <c r="S2198" s="2" t="b">
        <f t="shared" si="348"/>
        <v>1</v>
      </c>
      <c r="U2198" s="69" t="str">
        <f t="shared" si="349"/>
        <v>4.5.90.61.00 - AQUISIÇÃO DE IMÓVEIS</v>
      </c>
    </row>
    <row r="2199" spans="1:21" x14ac:dyDescent="0.25">
      <c r="B2199" s="380" t="s">
        <v>307</v>
      </c>
      <c r="C2199" s="318" t="s">
        <v>309</v>
      </c>
      <c r="D2199" s="318" t="s">
        <v>214</v>
      </c>
      <c r="E2199" s="318" t="s">
        <v>279</v>
      </c>
      <c r="F2199" s="318" t="s">
        <v>264</v>
      </c>
      <c r="G2199" s="341" t="str">
        <f t="shared" si="343"/>
        <v>4.5.90.62.00</v>
      </c>
      <c r="H2199" s="3" t="s">
        <v>195</v>
      </c>
      <c r="I2199" s="241" t="str">
        <f t="shared" si="351"/>
        <v>A</v>
      </c>
      <c r="J2199" s="307">
        <f t="shared" si="350"/>
        <v>4</v>
      </c>
      <c r="K2199" s="465" t="s">
        <v>53</v>
      </c>
      <c r="M2199" s="69" t="str">
        <f t="shared" si="344"/>
        <v>4.5.90.62.00</v>
      </c>
      <c r="N2199" s="69" t="str">
        <f t="shared" si="345"/>
        <v>45906200</v>
      </c>
      <c r="O2199" s="69" t="b">
        <f t="shared" si="346"/>
        <v>1</v>
      </c>
      <c r="P2199" s="186" t="str">
        <f t="shared" si="342"/>
        <v>45906200</v>
      </c>
      <c r="R2199" s="407" t="str">
        <f t="shared" si="347"/>
        <v>A</v>
      </c>
      <c r="S2199" s="2" t="b">
        <f t="shared" si="348"/>
        <v>1</v>
      </c>
      <c r="U2199" s="69" t="str">
        <f t="shared" si="349"/>
        <v>4.5.90.62.00 - AQUISIÇÃO DE PRODUTOS PARA REVENDA</v>
      </c>
    </row>
    <row r="2200" spans="1:21" x14ac:dyDescent="0.25">
      <c r="B2200" s="380" t="s">
        <v>307</v>
      </c>
      <c r="C2200" s="318" t="s">
        <v>309</v>
      </c>
      <c r="D2200" s="318" t="s">
        <v>214</v>
      </c>
      <c r="E2200" s="318" t="s">
        <v>280</v>
      </c>
      <c r="F2200" s="318" t="s">
        <v>264</v>
      </c>
      <c r="G2200" s="341" t="str">
        <f t="shared" si="343"/>
        <v>4.5.90.63.00</v>
      </c>
      <c r="H2200" s="3" t="s">
        <v>196</v>
      </c>
      <c r="I2200" s="241" t="str">
        <f t="shared" si="351"/>
        <v>A</v>
      </c>
      <c r="J2200" s="307">
        <f t="shared" si="350"/>
        <v>4</v>
      </c>
      <c r="K2200" s="465" t="s">
        <v>53</v>
      </c>
      <c r="M2200" s="69" t="str">
        <f t="shared" si="344"/>
        <v>4.5.90.63.00</v>
      </c>
      <c r="N2200" s="69" t="str">
        <f t="shared" si="345"/>
        <v>45906300</v>
      </c>
      <c r="O2200" s="69" t="b">
        <f t="shared" si="346"/>
        <v>1</v>
      </c>
      <c r="P2200" s="186" t="str">
        <f t="shared" si="342"/>
        <v>45906300</v>
      </c>
      <c r="R2200" s="407" t="str">
        <f t="shared" si="347"/>
        <v>A</v>
      </c>
      <c r="S2200" s="2" t="b">
        <f t="shared" si="348"/>
        <v>1</v>
      </c>
      <c r="U2200" s="69" t="str">
        <f t="shared" si="349"/>
        <v>4.5.90.63.00 - AQUISIÇÃO DE TÍTULOS DE CRÉDITO</v>
      </c>
    </row>
    <row r="2201" spans="1:21" x14ac:dyDescent="0.25">
      <c r="B2201" s="380" t="s">
        <v>307</v>
      </c>
      <c r="C2201" s="318" t="s">
        <v>309</v>
      </c>
      <c r="D2201" s="318" t="s">
        <v>214</v>
      </c>
      <c r="E2201" s="318" t="s">
        <v>281</v>
      </c>
      <c r="F2201" s="318" t="s">
        <v>264</v>
      </c>
      <c r="G2201" s="341" t="str">
        <f t="shared" si="343"/>
        <v>4.5.90.64.00</v>
      </c>
      <c r="H2201" s="3" t="s">
        <v>197</v>
      </c>
      <c r="I2201" s="241" t="str">
        <f t="shared" si="351"/>
        <v>A</v>
      </c>
      <c r="J2201" s="307">
        <f t="shared" si="350"/>
        <v>4</v>
      </c>
      <c r="K2201" s="465" t="s">
        <v>53</v>
      </c>
      <c r="M2201" s="69" t="str">
        <f t="shared" si="344"/>
        <v>4.5.90.64.00</v>
      </c>
      <c r="N2201" s="69" t="str">
        <f t="shared" si="345"/>
        <v>45906400</v>
      </c>
      <c r="O2201" s="69" t="b">
        <f t="shared" si="346"/>
        <v>1</v>
      </c>
      <c r="P2201" s="186" t="str">
        <f t="shared" si="342"/>
        <v>45906400</v>
      </c>
      <c r="R2201" s="407" t="str">
        <f t="shared" si="347"/>
        <v>A</v>
      </c>
      <c r="S2201" s="2" t="b">
        <f t="shared" si="348"/>
        <v>1</v>
      </c>
      <c r="U2201" s="69" t="str">
        <f t="shared" si="349"/>
        <v>4.5.90.64.00 - AQUISIÇÃO DE TÍTULOS REPRESENTATIVOS DE CAPITAL JÁ INTEGRALIZADO</v>
      </c>
    </row>
    <row r="2202" spans="1:21" x14ac:dyDescent="0.25">
      <c r="B2202" s="380" t="s">
        <v>307</v>
      </c>
      <c r="C2202" s="318" t="s">
        <v>309</v>
      </c>
      <c r="D2202" s="318" t="s">
        <v>214</v>
      </c>
      <c r="E2202" s="318" t="s">
        <v>282</v>
      </c>
      <c r="F2202" s="318" t="s">
        <v>264</v>
      </c>
      <c r="G2202" s="341" t="str">
        <f t="shared" si="343"/>
        <v>4.5.90.65.00</v>
      </c>
      <c r="H2202" s="3" t="s">
        <v>198</v>
      </c>
      <c r="I2202" s="241" t="str">
        <f t="shared" si="351"/>
        <v>A</v>
      </c>
      <c r="J2202" s="307">
        <f t="shared" si="350"/>
        <v>4</v>
      </c>
      <c r="K2202" s="465" t="s">
        <v>53</v>
      </c>
      <c r="M2202" s="69" t="str">
        <f t="shared" si="344"/>
        <v>4.5.90.65.00</v>
      </c>
      <c r="N2202" s="69" t="str">
        <f t="shared" si="345"/>
        <v>45906500</v>
      </c>
      <c r="O2202" s="69" t="b">
        <f t="shared" si="346"/>
        <v>1</v>
      </c>
      <c r="P2202" s="186" t="str">
        <f t="shared" si="342"/>
        <v>45906500</v>
      </c>
      <c r="R2202" s="407" t="str">
        <f t="shared" si="347"/>
        <v>A</v>
      </c>
      <c r="S2202" s="2" t="b">
        <f t="shared" si="348"/>
        <v>1</v>
      </c>
      <c r="U2202" s="69" t="str">
        <f t="shared" si="349"/>
        <v>4.5.90.65.00 - CONSTITUIÇÃO OU AUMENTO DE CAPITAL DE EMPRESAS</v>
      </c>
    </row>
    <row r="2203" spans="1:21" x14ac:dyDescent="0.25">
      <c r="B2203" s="380" t="s">
        <v>307</v>
      </c>
      <c r="C2203" s="318" t="s">
        <v>309</v>
      </c>
      <c r="D2203" s="318" t="s">
        <v>214</v>
      </c>
      <c r="E2203" s="318" t="s">
        <v>283</v>
      </c>
      <c r="F2203" s="318" t="s">
        <v>264</v>
      </c>
      <c r="G2203" s="341" t="str">
        <f t="shared" si="343"/>
        <v>4.5.90.66.00</v>
      </c>
      <c r="H2203" s="3" t="s">
        <v>193</v>
      </c>
      <c r="I2203" s="241" t="str">
        <f t="shared" si="351"/>
        <v>A</v>
      </c>
      <c r="J2203" s="307">
        <f t="shared" si="350"/>
        <v>4</v>
      </c>
      <c r="K2203" s="465" t="s">
        <v>53</v>
      </c>
      <c r="M2203" s="69" t="str">
        <f t="shared" si="344"/>
        <v>4.5.90.66.00</v>
      </c>
      <c r="N2203" s="69" t="str">
        <f t="shared" si="345"/>
        <v>45906600</v>
      </c>
      <c r="O2203" s="69" t="b">
        <f t="shared" si="346"/>
        <v>1</v>
      </c>
      <c r="P2203" s="186" t="str">
        <f t="shared" si="342"/>
        <v>45906600</v>
      </c>
      <c r="R2203" s="407" t="str">
        <f t="shared" si="347"/>
        <v>A</v>
      </c>
      <c r="S2203" s="2" t="b">
        <f t="shared" si="348"/>
        <v>1</v>
      </c>
      <c r="U2203" s="69" t="str">
        <f t="shared" si="349"/>
        <v>4.5.90.66.00 - CONCESSÃO DE EMPRÉSTIMOS E FINANCIAMENTOS</v>
      </c>
    </row>
    <row r="2204" spans="1:21" x14ac:dyDescent="0.25">
      <c r="B2204" s="380" t="s">
        <v>307</v>
      </c>
      <c r="C2204" s="318" t="s">
        <v>309</v>
      </c>
      <c r="D2204" s="318" t="s">
        <v>214</v>
      </c>
      <c r="E2204" s="318" t="s">
        <v>284</v>
      </c>
      <c r="F2204" s="318" t="s">
        <v>264</v>
      </c>
      <c r="G2204" s="341" t="str">
        <f t="shared" si="343"/>
        <v>4.5.90.67.00</v>
      </c>
      <c r="H2204" s="3" t="s">
        <v>2</v>
      </c>
      <c r="I2204" s="241" t="str">
        <f t="shared" si="351"/>
        <v>A</v>
      </c>
      <c r="J2204" s="307">
        <f t="shared" si="350"/>
        <v>4</v>
      </c>
      <c r="K2204" s="465" t="s">
        <v>53</v>
      </c>
      <c r="M2204" s="69" t="str">
        <f t="shared" si="344"/>
        <v>4.5.90.67.00</v>
      </c>
      <c r="N2204" s="69" t="str">
        <f t="shared" si="345"/>
        <v>45906700</v>
      </c>
      <c r="O2204" s="69" t="b">
        <f t="shared" si="346"/>
        <v>1</v>
      </c>
      <c r="P2204" s="186" t="str">
        <f t="shared" si="342"/>
        <v>45906700</v>
      </c>
      <c r="R2204" s="407" t="str">
        <f t="shared" si="347"/>
        <v>A</v>
      </c>
      <c r="S2204" s="2" t="b">
        <f t="shared" si="348"/>
        <v>1</v>
      </c>
      <c r="U2204" s="69" t="str">
        <f t="shared" si="349"/>
        <v>4.5.90.67.00 - DEPÓSITOS COMPULSÓRIOS</v>
      </c>
    </row>
    <row r="2205" spans="1:21" ht="30" x14ac:dyDescent="0.25">
      <c r="B2205" s="380" t="s">
        <v>307</v>
      </c>
      <c r="C2205" s="318" t="s">
        <v>309</v>
      </c>
      <c r="D2205" s="318" t="s">
        <v>214</v>
      </c>
      <c r="E2205" s="318" t="s">
        <v>537</v>
      </c>
      <c r="F2205" s="318" t="s">
        <v>264</v>
      </c>
      <c r="G2205" s="341" t="str">
        <f t="shared" si="343"/>
        <v>4.5.90.84.00</v>
      </c>
      <c r="H2205" s="3" t="s">
        <v>747</v>
      </c>
      <c r="I2205" s="241" t="str">
        <f t="shared" si="351"/>
        <v>A</v>
      </c>
      <c r="J2205" s="307">
        <f t="shared" si="350"/>
        <v>4</v>
      </c>
      <c r="K2205" s="465" t="s">
        <v>53</v>
      </c>
      <c r="M2205" s="69" t="str">
        <f t="shared" si="344"/>
        <v>4.5.90.84.00</v>
      </c>
      <c r="N2205" s="69" t="str">
        <f t="shared" si="345"/>
        <v>45908400</v>
      </c>
      <c r="O2205" s="69" t="b">
        <f t="shared" si="346"/>
        <v>1</v>
      </c>
      <c r="P2205" s="186" t="str">
        <f t="shared" si="342"/>
        <v>45908400</v>
      </c>
      <c r="R2205" s="407" t="str">
        <f t="shared" si="347"/>
        <v>A</v>
      </c>
      <c r="S2205" s="2" t="b">
        <f t="shared" si="348"/>
        <v>1</v>
      </c>
      <c r="U2205" s="69" t="str">
        <f t="shared" si="349"/>
        <v>4.5.90.84.00 - PARTICIPAÇÃO EM FUNDOS, ORGANISMOS OU ENTIDADES ASSEME-LHADAS, NACIONAIS E INTERNACIONAIS.</v>
      </c>
    </row>
    <row r="2206" spans="1:21" s="6" customFormat="1" x14ac:dyDescent="0.25">
      <c r="A2206" s="158"/>
      <c r="B2206" s="380" t="s">
        <v>307</v>
      </c>
      <c r="C2206" s="318" t="s">
        <v>309</v>
      </c>
      <c r="D2206" s="318" t="s">
        <v>214</v>
      </c>
      <c r="E2206" s="318" t="s">
        <v>317</v>
      </c>
      <c r="F2206" s="318" t="s">
        <v>264</v>
      </c>
      <c r="G2206" s="341" t="str">
        <f t="shared" si="343"/>
        <v>4.5.90.91.00</v>
      </c>
      <c r="H2206" s="3" t="s">
        <v>85</v>
      </c>
      <c r="I2206" s="241" t="str">
        <f t="shared" si="351"/>
        <v>A</v>
      </c>
      <c r="J2206" s="307">
        <f t="shared" si="350"/>
        <v>4</v>
      </c>
      <c r="K2206" s="465" t="s">
        <v>53</v>
      </c>
      <c r="M2206" s="69" t="str">
        <f t="shared" si="344"/>
        <v>4.5.90.91.00</v>
      </c>
      <c r="N2206" s="69" t="str">
        <f t="shared" si="345"/>
        <v>45909100</v>
      </c>
      <c r="O2206" s="69" t="b">
        <f t="shared" si="346"/>
        <v>1</v>
      </c>
      <c r="P2206" s="186" t="str">
        <f t="shared" si="342"/>
        <v>45909100</v>
      </c>
      <c r="R2206" s="409" t="str">
        <f t="shared" si="347"/>
        <v>A</v>
      </c>
      <c r="S2206" s="6" t="b">
        <f t="shared" si="348"/>
        <v>1</v>
      </c>
      <c r="U2206" s="69" t="str">
        <f t="shared" si="349"/>
        <v>4.5.90.91.00 - SENTENÇAS JUDICIAIS</v>
      </c>
    </row>
    <row r="2207" spans="1:21" x14ac:dyDescent="0.25">
      <c r="B2207" s="384" t="s">
        <v>307</v>
      </c>
      <c r="C2207" s="322" t="s">
        <v>309</v>
      </c>
      <c r="D2207" s="322" t="s">
        <v>214</v>
      </c>
      <c r="E2207" s="322" t="s">
        <v>263</v>
      </c>
      <c r="F2207" s="322" t="s">
        <v>264</v>
      </c>
      <c r="G2207" s="346" t="str">
        <f t="shared" si="343"/>
        <v>4.5.90.92.00</v>
      </c>
      <c r="H2207" s="68" t="s">
        <v>88</v>
      </c>
      <c r="I2207" s="245" t="str">
        <f t="shared" si="351"/>
        <v>S</v>
      </c>
      <c r="J2207" s="310">
        <f t="shared" si="350"/>
        <v>4</v>
      </c>
      <c r="K2207" s="469" t="s">
        <v>60</v>
      </c>
      <c r="M2207" s="69" t="str">
        <f t="shared" si="344"/>
        <v>4.5.90.92.00</v>
      </c>
      <c r="N2207" s="69" t="str">
        <f t="shared" si="345"/>
        <v>45909200</v>
      </c>
      <c r="O2207" s="69" t="b">
        <f t="shared" si="346"/>
        <v>1</v>
      </c>
      <c r="P2207" s="186" t="str">
        <f t="shared" si="342"/>
        <v>45909200</v>
      </c>
      <c r="R2207" s="407" t="str">
        <f t="shared" si="347"/>
        <v>S</v>
      </c>
      <c r="S2207" s="2" t="b">
        <f t="shared" si="348"/>
        <v>1</v>
      </c>
      <c r="U2207" s="69" t="str">
        <f t="shared" si="349"/>
        <v>4.5.90.92.00 - DESPESAS DE EXERCÍCIOS ANTERIORES</v>
      </c>
    </row>
    <row r="2208" spans="1:21" x14ac:dyDescent="0.25">
      <c r="B2208" s="188" t="s">
        <v>307</v>
      </c>
      <c r="C2208" s="189" t="s">
        <v>309</v>
      </c>
      <c r="D2208" s="189" t="s">
        <v>214</v>
      </c>
      <c r="E2208" s="189" t="s">
        <v>263</v>
      </c>
      <c r="F2208" s="189" t="s">
        <v>278</v>
      </c>
      <c r="G2208" s="347" t="str">
        <f t="shared" si="343"/>
        <v>4.5.90.92.61</v>
      </c>
      <c r="H2208" s="61" t="s">
        <v>748</v>
      </c>
      <c r="I2208" s="202" t="str">
        <f t="shared" si="351"/>
        <v>A</v>
      </c>
      <c r="J2208" s="269">
        <f t="shared" si="350"/>
        <v>5</v>
      </c>
      <c r="K2208" s="470" t="s">
        <v>61</v>
      </c>
      <c r="M2208" s="69" t="str">
        <f t="shared" si="344"/>
        <v>4.5.90.92.61</v>
      </c>
      <c r="N2208" s="69" t="str">
        <f t="shared" si="345"/>
        <v>45909261</v>
      </c>
      <c r="O2208" s="69" t="b">
        <f t="shared" si="346"/>
        <v>1</v>
      </c>
      <c r="P2208" s="186" t="str">
        <f t="shared" si="342"/>
        <v>45909261</v>
      </c>
      <c r="R2208" s="407" t="str">
        <f t="shared" si="347"/>
        <v>A</v>
      </c>
      <c r="S2208" s="2" t="b">
        <f t="shared" si="348"/>
        <v>1</v>
      </c>
      <c r="U2208" s="69" t="str">
        <f t="shared" si="349"/>
        <v>4.5.90.92.61 - AQUISIÇÃO DE IMOVEIS</v>
      </c>
    </row>
    <row r="2209" spans="1:21" x14ac:dyDescent="0.25">
      <c r="B2209" s="188" t="s">
        <v>307</v>
      </c>
      <c r="C2209" s="189" t="s">
        <v>309</v>
      </c>
      <c r="D2209" s="189" t="s">
        <v>214</v>
      </c>
      <c r="E2209" s="189" t="s">
        <v>263</v>
      </c>
      <c r="F2209" s="189" t="s">
        <v>279</v>
      </c>
      <c r="G2209" s="347" t="str">
        <f t="shared" si="343"/>
        <v>4.5.90.92.62</v>
      </c>
      <c r="H2209" s="61" t="s">
        <v>195</v>
      </c>
      <c r="I2209" s="202" t="str">
        <f t="shared" si="351"/>
        <v>A</v>
      </c>
      <c r="J2209" s="269">
        <f t="shared" si="350"/>
        <v>5</v>
      </c>
      <c r="K2209" s="470" t="s">
        <v>61</v>
      </c>
      <c r="M2209" s="69" t="str">
        <f t="shared" si="344"/>
        <v>4.5.90.92.62</v>
      </c>
      <c r="N2209" s="69" t="str">
        <f t="shared" si="345"/>
        <v>45909262</v>
      </c>
      <c r="O2209" s="69" t="b">
        <f t="shared" si="346"/>
        <v>1</v>
      </c>
      <c r="P2209" s="186" t="str">
        <f t="shared" si="342"/>
        <v>45909262</v>
      </c>
      <c r="R2209" s="407" t="str">
        <f t="shared" si="347"/>
        <v>A</v>
      </c>
      <c r="S2209" s="2" t="b">
        <f t="shared" si="348"/>
        <v>1</v>
      </c>
      <c r="U2209" s="69" t="str">
        <f t="shared" si="349"/>
        <v>4.5.90.92.62 - AQUISIÇÃO DE PRODUTOS PARA REVENDA</v>
      </c>
    </row>
    <row r="2210" spans="1:21" x14ac:dyDescent="0.25">
      <c r="B2210" s="188" t="s">
        <v>307</v>
      </c>
      <c r="C2210" s="189" t="s">
        <v>309</v>
      </c>
      <c r="D2210" s="189" t="s">
        <v>214</v>
      </c>
      <c r="E2210" s="189" t="s">
        <v>263</v>
      </c>
      <c r="F2210" s="189" t="s">
        <v>280</v>
      </c>
      <c r="G2210" s="347" t="str">
        <f t="shared" si="343"/>
        <v>4.5.90.92.63</v>
      </c>
      <c r="H2210" s="61" t="s">
        <v>749</v>
      </c>
      <c r="I2210" s="202" t="str">
        <f t="shared" si="351"/>
        <v>A</v>
      </c>
      <c r="J2210" s="269">
        <f t="shared" si="350"/>
        <v>5</v>
      </c>
      <c r="K2210" s="470" t="s">
        <v>61</v>
      </c>
      <c r="M2210" s="69" t="str">
        <f t="shared" si="344"/>
        <v>4.5.90.92.63</v>
      </c>
      <c r="N2210" s="69" t="str">
        <f t="shared" si="345"/>
        <v>45909263</v>
      </c>
      <c r="O2210" s="69" t="b">
        <f t="shared" si="346"/>
        <v>1</v>
      </c>
      <c r="P2210" s="186" t="str">
        <f t="shared" si="342"/>
        <v>45909263</v>
      </c>
      <c r="R2210" s="407" t="str">
        <f t="shared" si="347"/>
        <v>A</v>
      </c>
      <c r="S2210" s="2" t="b">
        <f t="shared" si="348"/>
        <v>1</v>
      </c>
      <c r="U2210" s="69" t="str">
        <f t="shared" si="349"/>
        <v>4.5.90.92.63 - AQUISIÇÃO DE TITULOS DE CREDITO</v>
      </c>
    </row>
    <row r="2211" spans="1:21" x14ac:dyDescent="0.25">
      <c r="B2211" s="188" t="s">
        <v>307</v>
      </c>
      <c r="C2211" s="189" t="s">
        <v>309</v>
      </c>
      <c r="D2211" s="189" t="s">
        <v>214</v>
      </c>
      <c r="E2211" s="189" t="s">
        <v>263</v>
      </c>
      <c r="F2211" s="189" t="s">
        <v>281</v>
      </c>
      <c r="G2211" s="347" t="str">
        <f t="shared" si="343"/>
        <v>4.5.90.92.64</v>
      </c>
      <c r="H2211" s="61" t="s">
        <v>199</v>
      </c>
      <c r="I2211" s="202" t="str">
        <f t="shared" si="351"/>
        <v>A</v>
      </c>
      <c r="J2211" s="269">
        <f t="shared" si="350"/>
        <v>5</v>
      </c>
      <c r="K2211" s="470" t="s">
        <v>61</v>
      </c>
      <c r="M2211" s="69" t="str">
        <f t="shared" si="344"/>
        <v>4.5.90.92.64</v>
      </c>
      <c r="N2211" s="69" t="str">
        <f t="shared" si="345"/>
        <v>45909264</v>
      </c>
      <c r="O2211" s="69" t="b">
        <f t="shared" si="346"/>
        <v>1</v>
      </c>
      <c r="P2211" s="186" t="str">
        <f t="shared" si="342"/>
        <v>45909264</v>
      </c>
      <c r="R2211" s="407" t="str">
        <f t="shared" si="347"/>
        <v>A</v>
      </c>
      <c r="S2211" s="2" t="b">
        <f t="shared" si="348"/>
        <v>1</v>
      </c>
      <c r="U2211" s="69" t="str">
        <f t="shared" si="349"/>
        <v>4.5.90.92.64 - AQUIS.DE TITULOS REP.DE CAP.JA INTEGRALIZADO</v>
      </c>
    </row>
    <row r="2212" spans="1:21" x14ac:dyDescent="0.25">
      <c r="B2212" s="188" t="s">
        <v>307</v>
      </c>
      <c r="C2212" s="189" t="s">
        <v>309</v>
      </c>
      <c r="D2212" s="189" t="s">
        <v>214</v>
      </c>
      <c r="E2212" s="189" t="s">
        <v>263</v>
      </c>
      <c r="F2212" s="189" t="s">
        <v>282</v>
      </c>
      <c r="G2212" s="347" t="str">
        <f t="shared" si="343"/>
        <v>4.5.90.92.65</v>
      </c>
      <c r="H2212" s="61" t="s">
        <v>200</v>
      </c>
      <c r="I2212" s="202" t="str">
        <f t="shared" si="351"/>
        <v>A</v>
      </c>
      <c r="J2212" s="269">
        <f t="shared" si="350"/>
        <v>5</v>
      </c>
      <c r="K2212" s="470" t="s">
        <v>61</v>
      </c>
      <c r="M2212" s="69" t="str">
        <f t="shared" si="344"/>
        <v>4.5.90.92.65</v>
      </c>
      <c r="N2212" s="69" t="str">
        <f t="shared" si="345"/>
        <v>45909265</v>
      </c>
      <c r="O2212" s="69" t="b">
        <f t="shared" si="346"/>
        <v>1</v>
      </c>
      <c r="P2212" s="186" t="str">
        <f t="shared" si="342"/>
        <v>45909265</v>
      </c>
      <c r="R2212" s="407" t="str">
        <f t="shared" si="347"/>
        <v>A</v>
      </c>
      <c r="S2212" s="2" t="b">
        <f t="shared" si="348"/>
        <v>1</v>
      </c>
      <c r="U2212" s="69" t="str">
        <f t="shared" si="349"/>
        <v>4.5.90.92.65 - CONSTIT. OU AUM.DE CAPITAL DE EMPRESAS</v>
      </c>
    </row>
    <row r="2213" spans="1:21" x14ac:dyDescent="0.25">
      <c r="B2213" s="188" t="s">
        <v>307</v>
      </c>
      <c r="C2213" s="189" t="s">
        <v>309</v>
      </c>
      <c r="D2213" s="189" t="s">
        <v>214</v>
      </c>
      <c r="E2213" s="189" t="s">
        <v>263</v>
      </c>
      <c r="F2213" s="189" t="s">
        <v>283</v>
      </c>
      <c r="G2213" s="347" t="str">
        <f t="shared" si="343"/>
        <v>4.5.90.92.66</v>
      </c>
      <c r="H2213" s="61" t="s">
        <v>201</v>
      </c>
      <c r="I2213" s="202" t="str">
        <f t="shared" si="351"/>
        <v>A</v>
      </c>
      <c r="J2213" s="269">
        <f t="shared" si="350"/>
        <v>5</v>
      </c>
      <c r="K2213" s="470" t="s">
        <v>61</v>
      </c>
      <c r="M2213" s="69" t="str">
        <f t="shared" si="344"/>
        <v>4.5.90.92.66</v>
      </c>
      <c r="N2213" s="69" t="str">
        <f t="shared" si="345"/>
        <v>45909266</v>
      </c>
      <c r="O2213" s="69" t="b">
        <f t="shared" si="346"/>
        <v>1</v>
      </c>
      <c r="P2213" s="186" t="str">
        <f t="shared" si="342"/>
        <v>45909266</v>
      </c>
      <c r="R2213" s="407" t="str">
        <f t="shared" si="347"/>
        <v>A</v>
      </c>
      <c r="S2213" s="2" t="b">
        <f t="shared" si="348"/>
        <v>1</v>
      </c>
      <c r="U2213" s="69" t="str">
        <f t="shared" si="349"/>
        <v>4.5.90.92.66 - CONCESSAO DE EMPRESTIMOS E FINANCIAMENTOS</v>
      </c>
    </row>
    <row r="2214" spans="1:21" x14ac:dyDescent="0.25">
      <c r="B2214" s="188" t="s">
        <v>307</v>
      </c>
      <c r="C2214" s="189" t="s">
        <v>309</v>
      </c>
      <c r="D2214" s="189" t="s">
        <v>214</v>
      </c>
      <c r="E2214" s="189" t="s">
        <v>263</v>
      </c>
      <c r="F2214" s="189" t="s">
        <v>284</v>
      </c>
      <c r="G2214" s="347" t="str">
        <f t="shared" si="343"/>
        <v>4.5.90.92.67</v>
      </c>
      <c r="H2214" s="61" t="s">
        <v>180</v>
      </c>
      <c r="I2214" s="202" t="str">
        <f t="shared" si="351"/>
        <v>A</v>
      </c>
      <c r="J2214" s="269">
        <f t="shared" si="350"/>
        <v>5</v>
      </c>
      <c r="K2214" s="470" t="s">
        <v>61</v>
      </c>
      <c r="M2214" s="69" t="str">
        <f t="shared" si="344"/>
        <v>4.5.90.92.67</v>
      </c>
      <c r="N2214" s="69" t="str">
        <f t="shared" si="345"/>
        <v>45909267</v>
      </c>
      <c r="O2214" s="69" t="b">
        <f t="shared" si="346"/>
        <v>1</v>
      </c>
      <c r="P2214" s="186" t="str">
        <f t="shared" si="342"/>
        <v>45909267</v>
      </c>
      <c r="R2214" s="407" t="str">
        <f t="shared" si="347"/>
        <v>A</v>
      </c>
      <c r="S2214" s="2" t="b">
        <f t="shared" si="348"/>
        <v>1</v>
      </c>
      <c r="U2214" s="69" t="str">
        <f t="shared" si="349"/>
        <v>4.5.90.92.67 - DEPOSITOS COMPULSORIOS</v>
      </c>
    </row>
    <row r="2215" spans="1:21" x14ac:dyDescent="0.25">
      <c r="B2215" s="188" t="s">
        <v>307</v>
      </c>
      <c r="C2215" s="189" t="s">
        <v>309</v>
      </c>
      <c r="D2215" s="189" t="s">
        <v>214</v>
      </c>
      <c r="E2215" s="189" t="s">
        <v>263</v>
      </c>
      <c r="F2215" s="189" t="s">
        <v>317</v>
      </c>
      <c r="G2215" s="347" t="str">
        <f t="shared" si="343"/>
        <v>4.5.90.92.91</v>
      </c>
      <c r="H2215" s="61" t="s">
        <v>85</v>
      </c>
      <c r="I2215" s="202" t="str">
        <f t="shared" si="351"/>
        <v>A</v>
      </c>
      <c r="J2215" s="269">
        <f t="shared" si="350"/>
        <v>5</v>
      </c>
      <c r="K2215" s="470" t="s">
        <v>61</v>
      </c>
      <c r="M2215" s="69" t="str">
        <f t="shared" si="344"/>
        <v>4.5.90.92.91</v>
      </c>
      <c r="N2215" s="69" t="str">
        <f t="shared" si="345"/>
        <v>45909291</v>
      </c>
      <c r="O2215" s="69" t="b">
        <f t="shared" si="346"/>
        <v>1</v>
      </c>
      <c r="P2215" s="186" t="str">
        <f t="shared" si="342"/>
        <v>45909291</v>
      </c>
      <c r="R2215" s="407" t="str">
        <f t="shared" si="347"/>
        <v>A</v>
      </c>
      <c r="S2215" s="2" t="b">
        <f t="shared" si="348"/>
        <v>1</v>
      </c>
      <c r="U2215" s="69" t="str">
        <f t="shared" si="349"/>
        <v>4.5.90.92.91 - SENTENÇAS JUDICIAIS</v>
      </c>
    </row>
    <row r="2216" spans="1:21" x14ac:dyDescent="0.25">
      <c r="B2216" s="188" t="s">
        <v>307</v>
      </c>
      <c r="C2216" s="189" t="s">
        <v>309</v>
      </c>
      <c r="D2216" s="189" t="s">
        <v>214</v>
      </c>
      <c r="E2216" s="189" t="s">
        <v>263</v>
      </c>
      <c r="F2216" s="189" t="s">
        <v>270</v>
      </c>
      <c r="G2216" s="347" t="str">
        <f t="shared" si="343"/>
        <v>4.5.90.92.99</v>
      </c>
      <c r="H2216" s="61" t="s">
        <v>96</v>
      </c>
      <c r="I2216" s="202" t="str">
        <f t="shared" si="351"/>
        <v>A</v>
      </c>
      <c r="J2216" s="269">
        <f t="shared" si="350"/>
        <v>5</v>
      </c>
      <c r="K2216" s="470" t="s">
        <v>61</v>
      </c>
      <c r="M2216" s="69" t="str">
        <f t="shared" si="344"/>
        <v>4.5.90.92.99</v>
      </c>
      <c r="N2216" s="69" t="str">
        <f t="shared" si="345"/>
        <v>45909299</v>
      </c>
      <c r="O2216" s="69" t="b">
        <f t="shared" si="346"/>
        <v>1</v>
      </c>
      <c r="P2216" s="186" t="str">
        <f t="shared" si="342"/>
        <v>45909299</v>
      </c>
      <c r="R2216" s="407" t="str">
        <f t="shared" si="347"/>
        <v>A</v>
      </c>
      <c r="S2216" s="2" t="b">
        <f t="shared" si="348"/>
        <v>1</v>
      </c>
      <c r="U2216" s="69" t="str">
        <f t="shared" si="349"/>
        <v>4.5.90.92.99 - OUTRAS DESPESAS DE EXERCICIOS ANTERIORES</v>
      </c>
    </row>
    <row r="2217" spans="1:21" x14ac:dyDescent="0.25">
      <c r="B2217" s="380" t="s">
        <v>307</v>
      </c>
      <c r="C2217" s="318" t="s">
        <v>309</v>
      </c>
      <c r="D2217" s="318" t="s">
        <v>214</v>
      </c>
      <c r="E2217" s="318" t="s">
        <v>302</v>
      </c>
      <c r="F2217" s="318" t="s">
        <v>264</v>
      </c>
      <c r="G2217" s="341" t="str">
        <f t="shared" si="343"/>
        <v>4.5.90.93.00</v>
      </c>
      <c r="H2217" s="3" t="s">
        <v>9</v>
      </c>
      <c r="I2217" s="241" t="str">
        <f t="shared" si="351"/>
        <v>A</v>
      </c>
      <c r="J2217" s="307">
        <f t="shared" si="350"/>
        <v>4</v>
      </c>
      <c r="K2217" s="465" t="s">
        <v>53</v>
      </c>
      <c r="M2217" s="69" t="str">
        <f t="shared" si="344"/>
        <v>4.5.90.93.00</v>
      </c>
      <c r="N2217" s="69" t="str">
        <f t="shared" si="345"/>
        <v>45909300</v>
      </c>
      <c r="O2217" s="69" t="b">
        <f t="shared" si="346"/>
        <v>1</v>
      </c>
      <c r="P2217" s="186" t="str">
        <f t="shared" si="342"/>
        <v>45909300</v>
      </c>
      <c r="R2217" s="407" t="str">
        <f t="shared" si="347"/>
        <v>A</v>
      </c>
      <c r="S2217" s="2" t="b">
        <f t="shared" si="348"/>
        <v>1</v>
      </c>
      <c r="U2217" s="69" t="str">
        <f t="shared" si="349"/>
        <v>4.5.90.93.00 - INDENIZAÇÕES E RESTITUIÇÕES</v>
      </c>
    </row>
    <row r="2218" spans="1:21" ht="30" x14ac:dyDescent="0.25">
      <c r="B2218" s="149" t="s">
        <v>307</v>
      </c>
      <c r="C2218" s="150" t="s">
        <v>309</v>
      </c>
      <c r="D2218" s="150" t="s">
        <v>317</v>
      </c>
      <c r="E2218" s="150" t="s">
        <v>264</v>
      </c>
      <c r="F2218" s="150" t="s">
        <v>264</v>
      </c>
      <c r="G2218" s="340" t="str">
        <f t="shared" si="343"/>
        <v>4.5.91.00.00</v>
      </c>
      <c r="H2218" s="7" t="s">
        <v>633</v>
      </c>
      <c r="I2218" s="240" t="str">
        <f t="shared" si="351"/>
        <v>S</v>
      </c>
      <c r="J2218" s="306">
        <f t="shared" si="350"/>
        <v>3</v>
      </c>
      <c r="K2218" s="137" t="s">
        <v>57</v>
      </c>
      <c r="M2218" s="69" t="str">
        <f t="shared" si="344"/>
        <v>4.5.91.00.00</v>
      </c>
      <c r="N2218" s="69" t="str">
        <f t="shared" si="345"/>
        <v>45910000</v>
      </c>
      <c r="O2218" s="69" t="b">
        <f t="shared" si="346"/>
        <v>1</v>
      </c>
      <c r="P2218" s="186" t="str">
        <f t="shared" si="342"/>
        <v>45910000</v>
      </c>
      <c r="R2218" s="407" t="str">
        <f t="shared" si="347"/>
        <v>S</v>
      </c>
      <c r="S2218" s="2" t="b">
        <f t="shared" si="348"/>
        <v>1</v>
      </c>
      <c r="U2218" s="69" t="str">
        <f t="shared" si="349"/>
        <v>4.5.91.00.00 - APLICAÇÃO DIRETA DECORRENTE DE OPERAÇÃO ENTRE ÓRGÃOS, FUNDOS E ENTIDADES INTEGRANTES DOS ORÇAMENTOS FISCAL E DA SEGURIDADE SOCIAL</v>
      </c>
    </row>
    <row r="2219" spans="1:21" s="69" customFormat="1" x14ac:dyDescent="0.25">
      <c r="A2219" s="157"/>
      <c r="B2219" s="380" t="s">
        <v>307</v>
      </c>
      <c r="C2219" s="318" t="s">
        <v>309</v>
      </c>
      <c r="D2219" s="318" t="s">
        <v>317</v>
      </c>
      <c r="E2219" s="318" t="s">
        <v>247</v>
      </c>
      <c r="F2219" s="318" t="s">
        <v>264</v>
      </c>
      <c r="G2219" s="341" t="str">
        <f t="shared" si="343"/>
        <v>4.5.91.47.00</v>
      </c>
      <c r="H2219" s="81" t="s">
        <v>169</v>
      </c>
      <c r="I2219" s="246" t="str">
        <f t="shared" si="351"/>
        <v>A</v>
      </c>
      <c r="J2219" s="311">
        <f t="shared" si="350"/>
        <v>4</v>
      </c>
      <c r="K2219" s="465" t="s">
        <v>53</v>
      </c>
      <c r="M2219" s="69" t="str">
        <f t="shared" si="344"/>
        <v>4.5.91.47.00</v>
      </c>
      <c r="N2219" s="69" t="str">
        <f t="shared" si="345"/>
        <v>45914700</v>
      </c>
      <c r="O2219" s="69" t="b">
        <f t="shared" si="346"/>
        <v>1</v>
      </c>
      <c r="P2219" s="186" t="str">
        <f t="shared" si="342"/>
        <v>45914700</v>
      </c>
      <c r="R2219" s="407" t="str">
        <f t="shared" si="347"/>
        <v>A</v>
      </c>
      <c r="S2219" s="69" t="b">
        <f t="shared" si="348"/>
        <v>1</v>
      </c>
      <c r="U2219" s="69" t="str">
        <f t="shared" si="349"/>
        <v>4.5.91.47.00 - OBRIGAÇÕES TRIBUTÁRIAS E CONTRIBUTIVAS</v>
      </c>
    </row>
    <row r="2220" spans="1:21" x14ac:dyDescent="0.25">
      <c r="B2220" s="138" t="s">
        <v>307</v>
      </c>
      <c r="C2220" s="113" t="s">
        <v>309</v>
      </c>
      <c r="D2220" s="113" t="s">
        <v>317</v>
      </c>
      <c r="E2220" s="113" t="s">
        <v>272</v>
      </c>
      <c r="F2220" s="113" t="s">
        <v>264</v>
      </c>
      <c r="G2220" s="278" t="str">
        <f t="shared" si="343"/>
        <v>4.5.91.52.00</v>
      </c>
      <c r="H2220" s="111" t="s">
        <v>186</v>
      </c>
      <c r="I2220" s="211" t="str">
        <f t="shared" si="351"/>
        <v>A</v>
      </c>
      <c r="J2220" s="277">
        <f t="shared" si="350"/>
        <v>4</v>
      </c>
      <c r="K2220" s="475" t="s">
        <v>53</v>
      </c>
      <c r="M2220" s="69" t="str">
        <f t="shared" si="344"/>
        <v>4.5.91.52.00</v>
      </c>
      <c r="N2220" s="69" t="str">
        <f t="shared" si="345"/>
        <v>45915200</v>
      </c>
      <c r="O2220" s="69" t="b">
        <f t="shared" si="346"/>
        <v>1</v>
      </c>
      <c r="P2220" s="186" t="str">
        <f t="shared" si="342"/>
        <v>45915200</v>
      </c>
      <c r="R2220" s="407" t="str">
        <f t="shared" si="347"/>
        <v>A</v>
      </c>
      <c r="S2220" s="2" t="b">
        <f t="shared" si="348"/>
        <v>1</v>
      </c>
      <c r="U2220" s="69" t="str">
        <f t="shared" si="349"/>
        <v>4.5.91.52.00 - EQUIPAMENTOS E MATERIAL PERMANENTE</v>
      </c>
    </row>
    <row r="2221" spans="1:21" x14ac:dyDescent="0.25">
      <c r="B2221" s="380" t="s">
        <v>307</v>
      </c>
      <c r="C2221" s="318" t="s">
        <v>309</v>
      </c>
      <c r="D2221" s="318" t="s">
        <v>317</v>
      </c>
      <c r="E2221" s="318" t="s">
        <v>278</v>
      </c>
      <c r="F2221" s="318" t="s">
        <v>264</v>
      </c>
      <c r="G2221" s="341" t="str">
        <f t="shared" si="343"/>
        <v>4.5.91.61.00</v>
      </c>
      <c r="H2221" s="82" t="s">
        <v>189</v>
      </c>
      <c r="I2221" s="247" t="str">
        <f t="shared" si="351"/>
        <v>A</v>
      </c>
      <c r="J2221" s="312">
        <f t="shared" si="350"/>
        <v>4</v>
      </c>
      <c r="K2221" s="465" t="s">
        <v>53</v>
      </c>
      <c r="M2221" s="69" t="str">
        <f t="shared" si="344"/>
        <v>4.5.91.61.00</v>
      </c>
      <c r="N2221" s="69" t="str">
        <f t="shared" si="345"/>
        <v>45916100</v>
      </c>
      <c r="O2221" s="69" t="b">
        <f t="shared" si="346"/>
        <v>1</v>
      </c>
      <c r="P2221" s="186" t="str">
        <f t="shared" si="342"/>
        <v>45916100</v>
      </c>
      <c r="R2221" s="407" t="str">
        <f t="shared" si="347"/>
        <v>A</v>
      </c>
      <c r="S2221" s="2" t="b">
        <f t="shared" si="348"/>
        <v>1</v>
      </c>
      <c r="U2221" s="69" t="str">
        <f t="shared" si="349"/>
        <v>4.5.91.61.00 - AQUISIÇÃO DE IMÓVEIS</v>
      </c>
    </row>
    <row r="2222" spans="1:21" s="69" customFormat="1" x14ac:dyDescent="0.25">
      <c r="A2222" s="157"/>
      <c r="B2222" s="380" t="s">
        <v>307</v>
      </c>
      <c r="C2222" s="318" t="s">
        <v>309</v>
      </c>
      <c r="D2222" s="318" t="s">
        <v>317</v>
      </c>
      <c r="E2222" s="318" t="s">
        <v>279</v>
      </c>
      <c r="F2222" s="318" t="s">
        <v>264</v>
      </c>
      <c r="G2222" s="341" t="str">
        <f t="shared" si="343"/>
        <v>4.5.91.62.00</v>
      </c>
      <c r="H2222" s="81" t="s">
        <v>195</v>
      </c>
      <c r="I2222" s="246" t="str">
        <f t="shared" si="351"/>
        <v>A</v>
      </c>
      <c r="J2222" s="311">
        <f t="shared" si="350"/>
        <v>4</v>
      </c>
      <c r="K2222" s="465" t="s">
        <v>53</v>
      </c>
      <c r="M2222" s="69" t="str">
        <f t="shared" si="344"/>
        <v>4.5.91.62.00</v>
      </c>
      <c r="N2222" s="69" t="str">
        <f t="shared" si="345"/>
        <v>45916200</v>
      </c>
      <c r="O2222" s="69" t="b">
        <f t="shared" si="346"/>
        <v>1</v>
      </c>
      <c r="P2222" s="186" t="str">
        <f t="shared" si="342"/>
        <v>45916200</v>
      </c>
      <c r="R2222" s="407" t="str">
        <f t="shared" si="347"/>
        <v>A</v>
      </c>
      <c r="S2222" s="69" t="b">
        <f t="shared" si="348"/>
        <v>1</v>
      </c>
      <c r="U2222" s="69" t="str">
        <f t="shared" si="349"/>
        <v>4.5.91.62.00 - AQUISIÇÃO DE PRODUTOS PARA REVENDA</v>
      </c>
    </row>
    <row r="2223" spans="1:21" s="69" customFormat="1" x14ac:dyDescent="0.25">
      <c r="A2223" s="157"/>
      <c r="B2223" s="138" t="s">
        <v>307</v>
      </c>
      <c r="C2223" s="113" t="s">
        <v>309</v>
      </c>
      <c r="D2223" s="113" t="s">
        <v>317</v>
      </c>
      <c r="E2223" s="113" t="s">
        <v>280</v>
      </c>
      <c r="F2223" s="113" t="s">
        <v>264</v>
      </c>
      <c r="G2223" s="278" t="str">
        <f t="shared" si="343"/>
        <v>4.5.91.63.00</v>
      </c>
      <c r="H2223" s="111" t="s">
        <v>196</v>
      </c>
      <c r="I2223" s="198" t="str">
        <f t="shared" si="351"/>
        <v>A</v>
      </c>
      <c r="J2223" s="265">
        <f t="shared" si="350"/>
        <v>4</v>
      </c>
      <c r="K2223" s="467" t="s">
        <v>53</v>
      </c>
      <c r="M2223" s="69" t="str">
        <f t="shared" si="344"/>
        <v>4.5.91.63.00</v>
      </c>
      <c r="N2223" s="69" t="str">
        <f t="shared" si="345"/>
        <v>45916300</v>
      </c>
      <c r="O2223" s="69" t="b">
        <f t="shared" si="346"/>
        <v>1</v>
      </c>
      <c r="P2223" s="186" t="str">
        <f t="shared" si="342"/>
        <v>45916300</v>
      </c>
      <c r="R2223" s="407" t="str">
        <f t="shared" si="347"/>
        <v>A</v>
      </c>
      <c r="S2223" s="69" t="b">
        <f t="shared" si="348"/>
        <v>1</v>
      </c>
      <c r="U2223" s="69" t="str">
        <f t="shared" si="349"/>
        <v>4.5.91.63.00 - AQUISIÇÃO DE TÍTULOS DE CRÉDITO</v>
      </c>
    </row>
    <row r="2224" spans="1:21" x14ac:dyDescent="0.25">
      <c r="B2224" s="138" t="s">
        <v>307</v>
      </c>
      <c r="C2224" s="113" t="s">
        <v>309</v>
      </c>
      <c r="D2224" s="113" t="s">
        <v>317</v>
      </c>
      <c r="E2224" s="113" t="s">
        <v>281</v>
      </c>
      <c r="F2224" s="113" t="s">
        <v>264</v>
      </c>
      <c r="G2224" s="278" t="str">
        <f t="shared" si="343"/>
        <v>4.5.91.64.00</v>
      </c>
      <c r="H2224" s="111" t="s">
        <v>197</v>
      </c>
      <c r="I2224" s="198" t="str">
        <f t="shared" si="351"/>
        <v>A</v>
      </c>
      <c r="J2224" s="265">
        <f t="shared" si="350"/>
        <v>4</v>
      </c>
      <c r="K2224" s="467" t="s">
        <v>53</v>
      </c>
      <c r="M2224" s="69" t="str">
        <f t="shared" si="344"/>
        <v>4.5.91.64.00</v>
      </c>
      <c r="N2224" s="69" t="str">
        <f t="shared" si="345"/>
        <v>45916400</v>
      </c>
      <c r="O2224" s="69" t="b">
        <f t="shared" si="346"/>
        <v>1</v>
      </c>
      <c r="P2224" s="186" t="str">
        <f t="shared" ref="P2224:P2287" si="352">TRIM(SUBSTITUTE(TEXT(G2224,"00000000"),".",""))</f>
        <v>45916400</v>
      </c>
      <c r="R2224" s="407" t="str">
        <f t="shared" si="347"/>
        <v>A</v>
      </c>
      <c r="S2224" s="2" t="b">
        <f t="shared" si="348"/>
        <v>1</v>
      </c>
      <c r="U2224" s="69" t="str">
        <f t="shared" si="349"/>
        <v>4.5.91.64.00 - AQUISIÇÃO DE TÍTULOS REPRESENTATIVOS DE CAPITAL JÁ INTEGRALIZADO</v>
      </c>
    </row>
    <row r="2225" spans="1:21" x14ac:dyDescent="0.25">
      <c r="B2225" s="138" t="s">
        <v>307</v>
      </c>
      <c r="C2225" s="113" t="s">
        <v>309</v>
      </c>
      <c r="D2225" s="113" t="s">
        <v>317</v>
      </c>
      <c r="E2225" s="113" t="s">
        <v>282</v>
      </c>
      <c r="F2225" s="113" t="s">
        <v>264</v>
      </c>
      <c r="G2225" s="353" t="str">
        <f t="shared" si="343"/>
        <v>4.5.91.65.00</v>
      </c>
      <c r="H2225" s="131" t="s">
        <v>202</v>
      </c>
      <c r="I2225" s="253" t="str">
        <f t="shared" si="351"/>
        <v>A</v>
      </c>
      <c r="J2225" s="291">
        <f t="shared" si="350"/>
        <v>4</v>
      </c>
      <c r="K2225" s="467" t="s">
        <v>53</v>
      </c>
      <c r="M2225" s="69" t="str">
        <f t="shared" si="344"/>
        <v>4.5.91.65.00</v>
      </c>
      <c r="N2225" s="69" t="str">
        <f t="shared" si="345"/>
        <v>45916500</v>
      </c>
      <c r="O2225" s="69" t="b">
        <f t="shared" si="346"/>
        <v>1</v>
      </c>
      <c r="P2225" s="186" t="str">
        <f t="shared" si="352"/>
        <v>45916500</v>
      </c>
      <c r="R2225" s="407" t="str">
        <f t="shared" si="347"/>
        <v>A</v>
      </c>
      <c r="S2225" s="2" t="b">
        <f t="shared" si="348"/>
        <v>1</v>
      </c>
      <c r="U2225" s="69" t="str">
        <f t="shared" si="349"/>
        <v>4.5.91.65.00 - CONSTIT. OU AUMENTO DE CAPITAL DE EMPRESAS</v>
      </c>
    </row>
    <row r="2226" spans="1:21" s="69" customFormat="1" x14ac:dyDescent="0.25">
      <c r="A2226" s="157"/>
      <c r="B2226" s="138" t="s">
        <v>307</v>
      </c>
      <c r="C2226" s="113" t="s">
        <v>309</v>
      </c>
      <c r="D2226" s="113" t="s">
        <v>317</v>
      </c>
      <c r="E2226" s="113" t="s">
        <v>283</v>
      </c>
      <c r="F2226" s="113" t="s">
        <v>264</v>
      </c>
      <c r="G2226" s="353" t="str">
        <f t="shared" si="343"/>
        <v>4.5.91.66.00</v>
      </c>
      <c r="H2226" s="127" t="s">
        <v>193</v>
      </c>
      <c r="I2226" s="229" t="str">
        <f t="shared" si="351"/>
        <v>A</v>
      </c>
      <c r="J2226" s="282">
        <f t="shared" si="350"/>
        <v>4</v>
      </c>
      <c r="K2226" s="467" t="s">
        <v>53</v>
      </c>
      <c r="M2226" s="69" t="str">
        <f t="shared" si="344"/>
        <v>4.5.91.66.00</v>
      </c>
      <c r="N2226" s="69" t="str">
        <f t="shared" si="345"/>
        <v>45916600</v>
      </c>
      <c r="O2226" s="69" t="b">
        <f t="shared" si="346"/>
        <v>1</v>
      </c>
      <c r="P2226" s="186" t="str">
        <f t="shared" si="352"/>
        <v>45916600</v>
      </c>
      <c r="R2226" s="407" t="str">
        <f t="shared" si="347"/>
        <v>A</v>
      </c>
      <c r="S2226" s="69" t="b">
        <f t="shared" si="348"/>
        <v>1</v>
      </c>
      <c r="U2226" s="69" t="str">
        <f t="shared" si="349"/>
        <v>4.5.91.66.00 - CONCESSÃO DE EMPRÉSTIMOS E FINANCIAMENTOS</v>
      </c>
    </row>
    <row r="2227" spans="1:21" x14ac:dyDescent="0.25">
      <c r="B2227" s="138" t="s">
        <v>307</v>
      </c>
      <c r="C2227" s="113" t="s">
        <v>309</v>
      </c>
      <c r="D2227" s="113" t="s">
        <v>317</v>
      </c>
      <c r="E2227" s="113" t="s">
        <v>284</v>
      </c>
      <c r="F2227" s="113" t="s">
        <v>264</v>
      </c>
      <c r="G2227" s="278" t="str">
        <f t="shared" si="343"/>
        <v>4.5.91.67.00</v>
      </c>
      <c r="H2227" s="111" t="s">
        <v>2</v>
      </c>
      <c r="I2227" s="211" t="str">
        <f t="shared" si="351"/>
        <v>A</v>
      </c>
      <c r="J2227" s="277">
        <f t="shared" si="350"/>
        <v>4</v>
      </c>
      <c r="K2227" s="475" t="s">
        <v>53</v>
      </c>
      <c r="M2227" s="69" t="str">
        <f t="shared" si="344"/>
        <v>4.5.91.67.00</v>
      </c>
      <c r="N2227" s="69" t="str">
        <f t="shared" si="345"/>
        <v>45916700</v>
      </c>
      <c r="O2227" s="69" t="b">
        <f t="shared" si="346"/>
        <v>1</v>
      </c>
      <c r="P2227" s="186" t="str">
        <f t="shared" si="352"/>
        <v>45916700</v>
      </c>
      <c r="R2227" s="407" t="str">
        <f t="shared" si="347"/>
        <v>A</v>
      </c>
      <c r="S2227" s="2" t="b">
        <f t="shared" si="348"/>
        <v>1</v>
      </c>
      <c r="U2227" s="69" t="str">
        <f t="shared" si="349"/>
        <v>4.5.91.67.00 - DEPÓSITOS COMPULSÓRIOS</v>
      </c>
    </row>
    <row r="2228" spans="1:21" ht="30" x14ac:dyDescent="0.25">
      <c r="B2228" s="138" t="s">
        <v>307</v>
      </c>
      <c r="C2228" s="113" t="s">
        <v>309</v>
      </c>
      <c r="D2228" s="113" t="s">
        <v>317</v>
      </c>
      <c r="E2228" s="113" t="s">
        <v>537</v>
      </c>
      <c r="F2228" s="113" t="s">
        <v>264</v>
      </c>
      <c r="G2228" s="353" t="str">
        <f t="shared" si="343"/>
        <v>4.5.91.84.00</v>
      </c>
      <c r="H2228" s="131" t="s">
        <v>750</v>
      </c>
      <c r="I2228" s="253" t="str">
        <f t="shared" si="351"/>
        <v>A</v>
      </c>
      <c r="J2228" s="291">
        <f t="shared" si="350"/>
        <v>4</v>
      </c>
      <c r="K2228" s="467" t="s">
        <v>53</v>
      </c>
      <c r="M2228" s="69" t="str">
        <f t="shared" si="344"/>
        <v>4.5.91.84.00</v>
      </c>
      <c r="N2228" s="69" t="str">
        <f t="shared" si="345"/>
        <v>45918400</v>
      </c>
      <c r="O2228" s="69" t="b">
        <f t="shared" si="346"/>
        <v>1</v>
      </c>
      <c r="P2228" s="186" t="str">
        <f t="shared" si="352"/>
        <v>45918400</v>
      </c>
      <c r="R2228" s="407" t="str">
        <f t="shared" si="347"/>
        <v>A</v>
      </c>
      <c r="S2228" s="2" t="b">
        <f t="shared" si="348"/>
        <v>1</v>
      </c>
      <c r="U2228" s="69" t="str">
        <f t="shared" si="349"/>
        <v>4.5.91.84.00 - DESPESAS DECORRENTES DA PARTICIPAÇÃO EM FUNDOS, ORGANISMOS, OU ENTIDADES ASSEMELHADAS, NACIONAIS E INTERNACIONAIS</v>
      </c>
    </row>
    <row r="2229" spans="1:21" x14ac:dyDescent="0.25">
      <c r="B2229" s="138" t="s">
        <v>307</v>
      </c>
      <c r="C2229" s="113" t="s">
        <v>309</v>
      </c>
      <c r="D2229" s="113" t="s">
        <v>317</v>
      </c>
      <c r="E2229" s="113" t="s">
        <v>317</v>
      </c>
      <c r="F2229" s="113" t="s">
        <v>264</v>
      </c>
      <c r="G2229" s="353" t="str">
        <f t="shared" si="343"/>
        <v>4.5.91.91.00</v>
      </c>
      <c r="H2229" s="126" t="s">
        <v>85</v>
      </c>
      <c r="I2229" s="242" t="str">
        <f t="shared" si="351"/>
        <v>A</v>
      </c>
      <c r="J2229" s="278">
        <f t="shared" si="350"/>
        <v>4</v>
      </c>
      <c r="K2229" s="467" t="s">
        <v>53</v>
      </c>
      <c r="M2229" s="69" t="str">
        <f t="shared" si="344"/>
        <v>4.5.91.91.00</v>
      </c>
      <c r="N2229" s="69" t="str">
        <f t="shared" si="345"/>
        <v>45919100</v>
      </c>
      <c r="O2229" s="69" t="b">
        <f t="shared" si="346"/>
        <v>1</v>
      </c>
      <c r="P2229" s="186" t="str">
        <f t="shared" si="352"/>
        <v>45919100</v>
      </c>
      <c r="R2229" s="407" t="str">
        <f t="shared" si="347"/>
        <v>A</v>
      </c>
      <c r="S2229" s="2" t="b">
        <f t="shared" si="348"/>
        <v>1</v>
      </c>
      <c r="U2229" s="69" t="str">
        <f t="shared" si="349"/>
        <v>4.5.91.91.00 - SENTENÇAS JUDICIAIS</v>
      </c>
    </row>
    <row r="2230" spans="1:21" s="69" customFormat="1" x14ac:dyDescent="0.25">
      <c r="A2230" s="157"/>
      <c r="B2230" s="138" t="s">
        <v>307</v>
      </c>
      <c r="C2230" s="113" t="s">
        <v>309</v>
      </c>
      <c r="D2230" s="113" t="s">
        <v>317</v>
      </c>
      <c r="E2230" s="113" t="s">
        <v>263</v>
      </c>
      <c r="F2230" s="113" t="s">
        <v>264</v>
      </c>
      <c r="G2230" s="353" t="str">
        <f t="shared" si="343"/>
        <v>4.5.91.92.00</v>
      </c>
      <c r="H2230" s="127" t="s">
        <v>88</v>
      </c>
      <c r="I2230" s="229" t="str">
        <f t="shared" si="351"/>
        <v>A</v>
      </c>
      <c r="J2230" s="282">
        <f t="shared" si="350"/>
        <v>4</v>
      </c>
      <c r="K2230" s="467" t="s">
        <v>53</v>
      </c>
      <c r="M2230" s="69" t="str">
        <f t="shared" si="344"/>
        <v>4.5.91.92.00</v>
      </c>
      <c r="N2230" s="69" t="str">
        <f t="shared" si="345"/>
        <v>45919200</v>
      </c>
      <c r="O2230" s="69" t="b">
        <f t="shared" si="346"/>
        <v>1</v>
      </c>
      <c r="P2230" s="186" t="str">
        <f t="shared" si="352"/>
        <v>45919200</v>
      </c>
      <c r="R2230" s="407" t="str">
        <f t="shared" si="347"/>
        <v>A</v>
      </c>
      <c r="S2230" s="69" t="b">
        <f t="shared" si="348"/>
        <v>1</v>
      </c>
      <c r="U2230" s="69" t="str">
        <f t="shared" si="349"/>
        <v>4.5.91.92.00 - DESPESAS DE EXERCÍCIOS ANTERIORES</v>
      </c>
    </row>
    <row r="2231" spans="1:21" x14ac:dyDescent="0.25">
      <c r="B2231" s="138" t="s">
        <v>307</v>
      </c>
      <c r="C2231" s="113" t="s">
        <v>309</v>
      </c>
      <c r="D2231" s="113" t="s">
        <v>317</v>
      </c>
      <c r="E2231" s="113" t="s">
        <v>302</v>
      </c>
      <c r="F2231" s="113" t="s">
        <v>264</v>
      </c>
      <c r="G2231" s="278" t="str">
        <f t="shared" si="343"/>
        <v>4.5.91.93.00</v>
      </c>
      <c r="H2231" s="111" t="s">
        <v>9</v>
      </c>
      <c r="I2231" s="211" t="str">
        <f t="shared" si="351"/>
        <v>A</v>
      </c>
      <c r="J2231" s="277">
        <f t="shared" si="350"/>
        <v>4</v>
      </c>
      <c r="K2231" s="475" t="s">
        <v>53</v>
      </c>
      <c r="M2231" s="69" t="str">
        <f t="shared" si="344"/>
        <v>4.5.91.93.00</v>
      </c>
      <c r="N2231" s="69" t="str">
        <f t="shared" si="345"/>
        <v>45919300</v>
      </c>
      <c r="O2231" s="69" t="b">
        <f t="shared" si="346"/>
        <v>1</v>
      </c>
      <c r="P2231" s="186" t="str">
        <f t="shared" si="352"/>
        <v>45919300</v>
      </c>
      <c r="R2231" s="407" t="str">
        <f t="shared" si="347"/>
        <v>A</v>
      </c>
      <c r="S2231" s="2" t="b">
        <f t="shared" si="348"/>
        <v>1</v>
      </c>
      <c r="U2231" s="69" t="str">
        <f t="shared" si="349"/>
        <v>4.5.91.93.00 - INDENIZAÇÕES E RESTITUIÇÕES</v>
      </c>
    </row>
    <row r="2232" spans="1:21" ht="30" x14ac:dyDescent="0.25">
      <c r="B2232" s="149" t="s">
        <v>307</v>
      </c>
      <c r="C2232" s="150" t="s">
        <v>309</v>
      </c>
      <c r="D2232" s="150" t="s">
        <v>305</v>
      </c>
      <c r="E2232" s="150" t="s">
        <v>264</v>
      </c>
      <c r="F2232" s="150" t="s">
        <v>264</v>
      </c>
      <c r="G2232" s="340" t="str">
        <f t="shared" si="343"/>
        <v>4.5.95.00.00</v>
      </c>
      <c r="H2232" s="7" t="s">
        <v>106</v>
      </c>
      <c r="I2232" s="240" t="str">
        <f t="shared" si="351"/>
        <v>S</v>
      </c>
      <c r="J2232" s="306">
        <f t="shared" si="350"/>
        <v>3</v>
      </c>
      <c r="K2232" s="137" t="s">
        <v>57</v>
      </c>
      <c r="M2232" s="69" t="str">
        <f t="shared" si="344"/>
        <v>4.5.95.00.00</v>
      </c>
      <c r="N2232" s="69" t="str">
        <f t="shared" si="345"/>
        <v>45950000</v>
      </c>
      <c r="O2232" s="69" t="b">
        <f t="shared" si="346"/>
        <v>1</v>
      </c>
      <c r="P2232" s="186" t="str">
        <f t="shared" si="352"/>
        <v>45950000</v>
      </c>
      <c r="R2232" s="407" t="str">
        <f t="shared" si="347"/>
        <v>S</v>
      </c>
      <c r="S2232" s="2" t="b">
        <f t="shared" si="348"/>
        <v>1</v>
      </c>
      <c r="U2232" s="69" t="str">
        <f t="shared" si="349"/>
        <v>4.5.95.00.00 - APLICAÇÃO DIRETA À CONTA DE RECURSOS DE QUE TRATAM OS §§ 1º E 2º DO ART. 24 DA LEI COMPLEMENTAR Nº 141, DE 2012.</v>
      </c>
    </row>
    <row r="2233" spans="1:21" x14ac:dyDescent="0.25">
      <c r="B2233" s="380" t="s">
        <v>307</v>
      </c>
      <c r="C2233" s="318" t="s">
        <v>309</v>
      </c>
      <c r="D2233" s="318" t="s">
        <v>305</v>
      </c>
      <c r="E2233" s="318" t="s">
        <v>278</v>
      </c>
      <c r="F2233" s="318" t="s">
        <v>264</v>
      </c>
      <c r="G2233" s="341" t="str">
        <f t="shared" si="343"/>
        <v>4.5.95.61.00</v>
      </c>
      <c r="H2233" s="3" t="s">
        <v>189</v>
      </c>
      <c r="I2233" s="241" t="str">
        <f t="shared" si="351"/>
        <v>A</v>
      </c>
      <c r="J2233" s="307">
        <f t="shared" si="350"/>
        <v>4</v>
      </c>
      <c r="K2233" s="465" t="s">
        <v>53</v>
      </c>
      <c r="M2233" s="69" t="str">
        <f t="shared" si="344"/>
        <v>4.5.95.61.00</v>
      </c>
      <c r="N2233" s="69" t="str">
        <f t="shared" si="345"/>
        <v>45956100</v>
      </c>
      <c r="O2233" s="69" t="b">
        <f t="shared" si="346"/>
        <v>1</v>
      </c>
      <c r="P2233" s="186" t="str">
        <f t="shared" si="352"/>
        <v>45956100</v>
      </c>
      <c r="R2233" s="407" t="str">
        <f t="shared" si="347"/>
        <v>A</v>
      </c>
      <c r="S2233" s="2" t="b">
        <f t="shared" si="348"/>
        <v>1</v>
      </c>
      <c r="U2233" s="69" t="str">
        <f t="shared" si="349"/>
        <v>4.5.95.61.00 - AQUISIÇÃO DE IMÓVEIS</v>
      </c>
    </row>
    <row r="2234" spans="1:21" x14ac:dyDescent="0.25">
      <c r="B2234" s="380" t="s">
        <v>307</v>
      </c>
      <c r="C2234" s="318" t="s">
        <v>309</v>
      </c>
      <c r="D2234" s="318" t="s">
        <v>305</v>
      </c>
      <c r="E2234" s="318" t="s">
        <v>284</v>
      </c>
      <c r="F2234" s="318" t="s">
        <v>264</v>
      </c>
      <c r="G2234" s="341" t="str">
        <f t="shared" si="343"/>
        <v>4.5.95.67.00</v>
      </c>
      <c r="H2234" s="3" t="s">
        <v>2</v>
      </c>
      <c r="I2234" s="241" t="str">
        <f t="shared" si="351"/>
        <v>A</v>
      </c>
      <c r="J2234" s="307">
        <f t="shared" si="350"/>
        <v>4</v>
      </c>
      <c r="K2234" s="465" t="s">
        <v>53</v>
      </c>
      <c r="M2234" s="69" t="str">
        <f t="shared" si="344"/>
        <v>4.5.95.67.00</v>
      </c>
      <c r="N2234" s="69" t="str">
        <f t="shared" si="345"/>
        <v>45956700</v>
      </c>
      <c r="O2234" s="69" t="b">
        <f t="shared" si="346"/>
        <v>1</v>
      </c>
      <c r="P2234" s="186" t="str">
        <f t="shared" si="352"/>
        <v>45956700</v>
      </c>
      <c r="R2234" s="407" t="str">
        <f t="shared" si="347"/>
        <v>A</v>
      </c>
      <c r="S2234" s="2" t="b">
        <f t="shared" si="348"/>
        <v>1</v>
      </c>
      <c r="U2234" s="69" t="str">
        <f t="shared" si="349"/>
        <v>4.5.95.67.00 - DEPÓSITOS COMPULSÓRIOS</v>
      </c>
    </row>
    <row r="2235" spans="1:21" x14ac:dyDescent="0.25">
      <c r="B2235" s="380" t="s">
        <v>307</v>
      </c>
      <c r="C2235" s="318" t="s">
        <v>309</v>
      </c>
      <c r="D2235" s="318" t="s">
        <v>305</v>
      </c>
      <c r="E2235" s="318" t="s">
        <v>317</v>
      </c>
      <c r="F2235" s="318" t="s">
        <v>264</v>
      </c>
      <c r="G2235" s="341" t="str">
        <f t="shared" si="343"/>
        <v>4.5.95.91.00</v>
      </c>
      <c r="H2235" s="3" t="s">
        <v>85</v>
      </c>
      <c r="I2235" s="241" t="str">
        <f t="shared" si="351"/>
        <v>A</v>
      </c>
      <c r="J2235" s="307">
        <f t="shared" si="350"/>
        <v>4</v>
      </c>
      <c r="K2235" s="465" t="s">
        <v>53</v>
      </c>
      <c r="M2235" s="69" t="str">
        <f t="shared" si="344"/>
        <v>4.5.95.91.00</v>
      </c>
      <c r="N2235" s="69" t="str">
        <f t="shared" si="345"/>
        <v>45959100</v>
      </c>
      <c r="O2235" s="69" t="b">
        <f t="shared" si="346"/>
        <v>1</v>
      </c>
      <c r="P2235" s="186" t="str">
        <f t="shared" si="352"/>
        <v>45959100</v>
      </c>
      <c r="R2235" s="407" t="str">
        <f t="shared" si="347"/>
        <v>A</v>
      </c>
      <c r="S2235" s="2" t="b">
        <f t="shared" si="348"/>
        <v>1</v>
      </c>
      <c r="U2235" s="69" t="str">
        <f t="shared" si="349"/>
        <v>4.5.95.91.00 - SENTENÇAS JUDICIAIS</v>
      </c>
    </row>
    <row r="2236" spans="1:21" x14ac:dyDescent="0.25">
      <c r="B2236" s="380" t="s">
        <v>307</v>
      </c>
      <c r="C2236" s="318" t="s">
        <v>309</v>
      </c>
      <c r="D2236" s="318" t="s">
        <v>305</v>
      </c>
      <c r="E2236" s="318" t="s">
        <v>263</v>
      </c>
      <c r="F2236" s="318" t="s">
        <v>264</v>
      </c>
      <c r="G2236" s="341" t="str">
        <f t="shared" si="343"/>
        <v>4.5.95.92.00</v>
      </c>
      <c r="H2236" s="3" t="s">
        <v>88</v>
      </c>
      <c r="I2236" s="241" t="str">
        <f t="shared" si="351"/>
        <v>A</v>
      </c>
      <c r="J2236" s="307">
        <f t="shared" si="350"/>
        <v>4</v>
      </c>
      <c r="K2236" s="465" t="s">
        <v>53</v>
      </c>
      <c r="M2236" s="69" t="str">
        <f t="shared" si="344"/>
        <v>4.5.95.92.00</v>
      </c>
      <c r="N2236" s="69" t="str">
        <f t="shared" si="345"/>
        <v>45959200</v>
      </c>
      <c r="O2236" s="69" t="b">
        <f t="shared" si="346"/>
        <v>1</v>
      </c>
      <c r="P2236" s="186" t="str">
        <f t="shared" si="352"/>
        <v>45959200</v>
      </c>
      <c r="R2236" s="407" t="str">
        <f t="shared" si="347"/>
        <v>A</v>
      </c>
      <c r="S2236" s="2" t="b">
        <f t="shared" si="348"/>
        <v>1</v>
      </c>
      <c r="U2236" s="69" t="str">
        <f t="shared" si="349"/>
        <v>4.5.95.92.00 - DESPESAS DE EXERCÍCIOS ANTERIORES</v>
      </c>
    </row>
    <row r="2237" spans="1:21" x14ac:dyDescent="0.25">
      <c r="B2237" s="380" t="s">
        <v>307</v>
      </c>
      <c r="C2237" s="318" t="s">
        <v>309</v>
      </c>
      <c r="D2237" s="318" t="s">
        <v>305</v>
      </c>
      <c r="E2237" s="318" t="s">
        <v>302</v>
      </c>
      <c r="F2237" s="318" t="s">
        <v>264</v>
      </c>
      <c r="G2237" s="341" t="str">
        <f t="shared" si="343"/>
        <v>4.5.95.93.00</v>
      </c>
      <c r="H2237" s="3" t="s">
        <v>9</v>
      </c>
      <c r="I2237" s="241" t="str">
        <f t="shared" si="351"/>
        <v>A</v>
      </c>
      <c r="J2237" s="307">
        <f t="shared" si="350"/>
        <v>4</v>
      </c>
      <c r="K2237" s="465" t="s">
        <v>53</v>
      </c>
      <c r="M2237" s="69" t="str">
        <f t="shared" si="344"/>
        <v>4.5.95.93.00</v>
      </c>
      <c r="N2237" s="69" t="str">
        <f t="shared" si="345"/>
        <v>45959300</v>
      </c>
      <c r="O2237" s="69" t="b">
        <f t="shared" si="346"/>
        <v>1</v>
      </c>
      <c r="P2237" s="186" t="str">
        <f t="shared" si="352"/>
        <v>45959300</v>
      </c>
      <c r="R2237" s="407" t="str">
        <f t="shared" si="347"/>
        <v>A</v>
      </c>
      <c r="S2237" s="2" t="b">
        <f t="shared" si="348"/>
        <v>1</v>
      </c>
      <c r="U2237" s="69" t="str">
        <f t="shared" si="349"/>
        <v>4.5.95.93.00 - INDENIZAÇÕES E RESTITUIÇÕES</v>
      </c>
    </row>
    <row r="2238" spans="1:21" ht="30" x14ac:dyDescent="0.25">
      <c r="B2238" s="149" t="s">
        <v>307</v>
      </c>
      <c r="C2238" s="150" t="s">
        <v>309</v>
      </c>
      <c r="D2238" s="150" t="s">
        <v>306</v>
      </c>
      <c r="E2238" s="150" t="s">
        <v>264</v>
      </c>
      <c r="F2238" s="150" t="s">
        <v>264</v>
      </c>
      <c r="G2238" s="340" t="str">
        <f t="shared" si="343"/>
        <v>4.5.96.00.00</v>
      </c>
      <c r="H2238" s="7" t="s">
        <v>751</v>
      </c>
      <c r="I2238" s="240" t="str">
        <f t="shared" si="351"/>
        <v>S</v>
      </c>
      <c r="J2238" s="306">
        <f t="shared" si="350"/>
        <v>3</v>
      </c>
      <c r="K2238" s="137" t="s">
        <v>57</v>
      </c>
      <c r="M2238" s="69" t="str">
        <f t="shared" si="344"/>
        <v>4.5.96.00.00</v>
      </c>
      <c r="N2238" s="69" t="str">
        <f t="shared" si="345"/>
        <v>45960000</v>
      </c>
      <c r="O2238" s="69" t="b">
        <f t="shared" si="346"/>
        <v>1</v>
      </c>
      <c r="P2238" s="186" t="str">
        <f t="shared" si="352"/>
        <v>45960000</v>
      </c>
      <c r="R2238" s="407" t="str">
        <f t="shared" si="347"/>
        <v>S</v>
      </c>
      <c r="S2238" s="2" t="b">
        <f t="shared" si="348"/>
        <v>1</v>
      </c>
      <c r="U2238" s="69" t="str">
        <f t="shared" si="349"/>
        <v>4.5.96.00.00 - APLICAÇÃO DIRETA À CONTA DE RECURSOS DE QUE TRATA O ART. 25 DA LEI COMPLEMENTAR Nº 141, DE 2012</v>
      </c>
    </row>
    <row r="2239" spans="1:21" x14ac:dyDescent="0.25">
      <c r="B2239" s="380" t="s">
        <v>307</v>
      </c>
      <c r="C2239" s="318" t="s">
        <v>309</v>
      </c>
      <c r="D2239" s="318" t="s">
        <v>306</v>
      </c>
      <c r="E2239" s="318" t="s">
        <v>278</v>
      </c>
      <c r="F2239" s="318" t="s">
        <v>264</v>
      </c>
      <c r="G2239" s="341" t="str">
        <f t="shared" si="343"/>
        <v>4.5.96.61.00</v>
      </c>
      <c r="H2239" s="3" t="s">
        <v>189</v>
      </c>
      <c r="I2239" s="241" t="str">
        <f t="shared" si="351"/>
        <v>A</v>
      </c>
      <c r="J2239" s="307">
        <f t="shared" si="350"/>
        <v>4</v>
      </c>
      <c r="K2239" s="465" t="s">
        <v>53</v>
      </c>
      <c r="M2239" s="69" t="str">
        <f t="shared" si="344"/>
        <v>4.5.96.61.00</v>
      </c>
      <c r="N2239" s="69" t="str">
        <f t="shared" si="345"/>
        <v>45966100</v>
      </c>
      <c r="O2239" s="69" t="b">
        <f t="shared" si="346"/>
        <v>1</v>
      </c>
      <c r="P2239" s="186" t="str">
        <f t="shared" si="352"/>
        <v>45966100</v>
      </c>
      <c r="R2239" s="407" t="str">
        <f t="shared" si="347"/>
        <v>A</v>
      </c>
      <c r="S2239" s="2" t="b">
        <f t="shared" si="348"/>
        <v>1</v>
      </c>
      <c r="U2239" s="69" t="str">
        <f t="shared" si="349"/>
        <v>4.5.96.61.00 - AQUISIÇÃO DE IMÓVEIS</v>
      </c>
    </row>
    <row r="2240" spans="1:21" x14ac:dyDescent="0.25">
      <c r="B2240" s="380" t="s">
        <v>307</v>
      </c>
      <c r="C2240" s="318" t="s">
        <v>309</v>
      </c>
      <c r="D2240" s="318" t="s">
        <v>306</v>
      </c>
      <c r="E2240" s="318" t="s">
        <v>284</v>
      </c>
      <c r="F2240" s="318" t="s">
        <v>264</v>
      </c>
      <c r="G2240" s="341" t="str">
        <f t="shared" si="343"/>
        <v>4.5.96.67.00</v>
      </c>
      <c r="H2240" s="3" t="s">
        <v>2</v>
      </c>
      <c r="I2240" s="241" t="str">
        <f t="shared" si="351"/>
        <v>A</v>
      </c>
      <c r="J2240" s="307">
        <f t="shared" si="350"/>
        <v>4</v>
      </c>
      <c r="K2240" s="465" t="s">
        <v>53</v>
      </c>
      <c r="M2240" s="69" t="str">
        <f t="shared" si="344"/>
        <v>4.5.96.67.00</v>
      </c>
      <c r="N2240" s="69" t="str">
        <f t="shared" si="345"/>
        <v>45966700</v>
      </c>
      <c r="O2240" s="69" t="b">
        <f t="shared" si="346"/>
        <v>1</v>
      </c>
      <c r="P2240" s="186" t="str">
        <f t="shared" si="352"/>
        <v>45966700</v>
      </c>
      <c r="R2240" s="407" t="str">
        <f t="shared" si="347"/>
        <v>A</v>
      </c>
      <c r="S2240" s="2" t="b">
        <f t="shared" si="348"/>
        <v>1</v>
      </c>
      <c r="U2240" s="69" t="str">
        <f t="shared" si="349"/>
        <v>4.5.96.67.00 - DEPÓSITOS COMPULSÓRIOS</v>
      </c>
    </row>
    <row r="2241" spans="1:21" x14ac:dyDescent="0.25">
      <c r="B2241" s="380" t="s">
        <v>307</v>
      </c>
      <c r="C2241" s="318" t="s">
        <v>309</v>
      </c>
      <c r="D2241" s="318" t="s">
        <v>306</v>
      </c>
      <c r="E2241" s="318" t="s">
        <v>317</v>
      </c>
      <c r="F2241" s="318" t="s">
        <v>264</v>
      </c>
      <c r="G2241" s="341" t="str">
        <f t="shared" si="343"/>
        <v>4.5.96.91.00</v>
      </c>
      <c r="H2241" s="3" t="s">
        <v>85</v>
      </c>
      <c r="I2241" s="241" t="str">
        <f t="shared" si="351"/>
        <v>A</v>
      </c>
      <c r="J2241" s="307">
        <f t="shared" si="350"/>
        <v>4</v>
      </c>
      <c r="K2241" s="465" t="s">
        <v>53</v>
      </c>
      <c r="M2241" s="69" t="str">
        <f t="shared" si="344"/>
        <v>4.5.96.91.00</v>
      </c>
      <c r="N2241" s="69" t="str">
        <f t="shared" si="345"/>
        <v>45969100</v>
      </c>
      <c r="O2241" s="69" t="b">
        <f t="shared" si="346"/>
        <v>1</v>
      </c>
      <c r="P2241" s="186" t="str">
        <f t="shared" si="352"/>
        <v>45969100</v>
      </c>
      <c r="R2241" s="407" t="str">
        <f t="shared" si="347"/>
        <v>A</v>
      </c>
      <c r="S2241" s="2" t="b">
        <f t="shared" si="348"/>
        <v>1</v>
      </c>
      <c r="U2241" s="69" t="str">
        <f t="shared" si="349"/>
        <v>4.5.96.91.00 - SENTENÇAS JUDICIAIS</v>
      </c>
    </row>
    <row r="2242" spans="1:21" x14ac:dyDescent="0.25">
      <c r="B2242" s="380" t="s">
        <v>307</v>
      </c>
      <c r="C2242" s="318" t="s">
        <v>309</v>
      </c>
      <c r="D2242" s="318" t="s">
        <v>306</v>
      </c>
      <c r="E2242" s="318" t="s">
        <v>263</v>
      </c>
      <c r="F2242" s="318" t="s">
        <v>264</v>
      </c>
      <c r="G2242" s="341" t="str">
        <f t="shared" si="343"/>
        <v>4.5.96.92.00</v>
      </c>
      <c r="H2242" s="3" t="s">
        <v>88</v>
      </c>
      <c r="I2242" s="241" t="str">
        <f t="shared" si="351"/>
        <v>A</v>
      </c>
      <c r="J2242" s="307">
        <f t="shared" si="350"/>
        <v>4</v>
      </c>
      <c r="K2242" s="465" t="s">
        <v>53</v>
      </c>
      <c r="M2242" s="69" t="str">
        <f t="shared" si="344"/>
        <v>4.5.96.92.00</v>
      </c>
      <c r="N2242" s="69" t="str">
        <f t="shared" si="345"/>
        <v>45969200</v>
      </c>
      <c r="O2242" s="69" t="b">
        <f t="shared" si="346"/>
        <v>1</v>
      </c>
      <c r="P2242" s="186" t="str">
        <f t="shared" si="352"/>
        <v>45969200</v>
      </c>
      <c r="R2242" s="407" t="str">
        <f t="shared" si="347"/>
        <v>A</v>
      </c>
      <c r="S2242" s="2" t="b">
        <f t="shared" si="348"/>
        <v>1</v>
      </c>
      <c r="U2242" s="69" t="str">
        <f t="shared" si="349"/>
        <v>4.5.96.92.00 - DESPESAS DE EXERCÍCIOS ANTERIORES</v>
      </c>
    </row>
    <row r="2243" spans="1:21" x14ac:dyDescent="0.25">
      <c r="B2243" s="380" t="s">
        <v>307</v>
      </c>
      <c r="C2243" s="318" t="s">
        <v>309</v>
      </c>
      <c r="D2243" s="318" t="s">
        <v>306</v>
      </c>
      <c r="E2243" s="318" t="s">
        <v>302</v>
      </c>
      <c r="F2243" s="318" t="s">
        <v>264</v>
      </c>
      <c r="G2243" s="341" t="str">
        <f t="shared" si="343"/>
        <v>4.5.96.93.00</v>
      </c>
      <c r="H2243" s="3" t="s">
        <v>9</v>
      </c>
      <c r="I2243" s="241" t="str">
        <f t="shared" si="351"/>
        <v>A</v>
      </c>
      <c r="J2243" s="307">
        <f t="shared" si="350"/>
        <v>4</v>
      </c>
      <c r="K2243" s="465" t="s">
        <v>53</v>
      </c>
      <c r="M2243" s="69" t="str">
        <f t="shared" si="344"/>
        <v>4.5.96.93.00</v>
      </c>
      <c r="N2243" s="69" t="str">
        <f t="shared" si="345"/>
        <v>45969300</v>
      </c>
      <c r="O2243" s="69" t="b">
        <f t="shared" si="346"/>
        <v>1</v>
      </c>
      <c r="P2243" s="186" t="str">
        <f t="shared" si="352"/>
        <v>45969300</v>
      </c>
      <c r="R2243" s="407" t="str">
        <f t="shared" si="347"/>
        <v>A</v>
      </c>
      <c r="S2243" s="2" t="b">
        <f t="shared" si="348"/>
        <v>1</v>
      </c>
      <c r="U2243" s="69" t="str">
        <f t="shared" si="349"/>
        <v>4.5.96.93.00 - INDENIZAÇÕES E RESTITUIÇÕES</v>
      </c>
    </row>
    <row r="2244" spans="1:21" s="6" customFormat="1" x14ac:dyDescent="0.25">
      <c r="A2244" s="158"/>
      <c r="B2244" s="387" t="s">
        <v>307</v>
      </c>
      <c r="C2244" s="323" t="s">
        <v>318</v>
      </c>
      <c r="D2244" s="323" t="s">
        <v>264</v>
      </c>
      <c r="E2244" s="323" t="s">
        <v>264</v>
      </c>
      <c r="F2244" s="323" t="s">
        <v>264</v>
      </c>
      <c r="G2244" s="351" t="str">
        <f t="shared" si="343"/>
        <v>4.6.00.00.00</v>
      </c>
      <c r="H2244" s="78" t="s">
        <v>203</v>
      </c>
      <c r="I2244" s="248" t="str">
        <f t="shared" si="351"/>
        <v>S</v>
      </c>
      <c r="J2244" s="313">
        <f t="shared" si="350"/>
        <v>2</v>
      </c>
      <c r="K2244" s="464" t="s">
        <v>50</v>
      </c>
      <c r="M2244" s="69" t="str">
        <f t="shared" si="344"/>
        <v>4.6.00.00.00</v>
      </c>
      <c r="N2244" s="69" t="str">
        <f t="shared" si="345"/>
        <v>46000000</v>
      </c>
      <c r="O2244" s="69" t="b">
        <f t="shared" si="346"/>
        <v>1</v>
      </c>
      <c r="P2244" s="186" t="str">
        <f t="shared" si="352"/>
        <v>46000000</v>
      </c>
      <c r="R2244" s="409" t="str">
        <f t="shared" si="347"/>
        <v>S</v>
      </c>
      <c r="S2244" s="6" t="b">
        <f t="shared" si="348"/>
        <v>1</v>
      </c>
      <c r="U2244" s="69" t="str">
        <f t="shared" si="349"/>
        <v>4.6.00.00.00 - AMORTIZAÇÃO DA DÍVIDA</v>
      </c>
    </row>
    <row r="2245" spans="1:21" s="62" customFormat="1" x14ac:dyDescent="0.25">
      <c r="A2245" s="158"/>
      <c r="B2245" s="381" t="s">
        <v>307</v>
      </c>
      <c r="C2245" s="319" t="s">
        <v>318</v>
      </c>
      <c r="D2245" s="319" t="s">
        <v>288</v>
      </c>
      <c r="E2245" s="319" t="s">
        <v>264</v>
      </c>
      <c r="F2245" s="319" t="s">
        <v>264</v>
      </c>
      <c r="G2245" s="342" t="str">
        <f t="shared" si="343"/>
        <v>4.6.71.00.00</v>
      </c>
      <c r="H2245" s="77" t="s">
        <v>550</v>
      </c>
      <c r="I2245" s="243" t="str">
        <f t="shared" si="351"/>
        <v>S</v>
      </c>
      <c r="J2245" s="308">
        <f t="shared" si="350"/>
        <v>3</v>
      </c>
      <c r="K2245" s="137" t="s">
        <v>57</v>
      </c>
      <c r="M2245" s="69" t="str">
        <f t="shared" si="344"/>
        <v>4.6.71.00.00</v>
      </c>
      <c r="N2245" s="69" t="str">
        <f t="shared" si="345"/>
        <v>46710000</v>
      </c>
      <c r="O2245" s="69" t="b">
        <f t="shared" si="346"/>
        <v>1</v>
      </c>
      <c r="P2245" s="186" t="str">
        <f t="shared" si="352"/>
        <v>46710000</v>
      </c>
      <c r="R2245" s="409" t="str">
        <f t="shared" si="347"/>
        <v>S</v>
      </c>
      <c r="S2245" s="62" t="b">
        <f t="shared" si="348"/>
        <v>1</v>
      </c>
      <c r="U2245" s="69" t="str">
        <f t="shared" si="349"/>
        <v>4.6.71.00.00 - TRANSFERÊNCIAS A CONSÓRCIOS PÚBLICOS MEDIANTE CONTRATO DE RATEIO</v>
      </c>
    </row>
    <row r="2246" spans="1:21" s="62" customFormat="1" x14ac:dyDescent="0.25">
      <c r="A2246" s="158"/>
      <c r="B2246" s="134">
        <v>4</v>
      </c>
      <c r="C2246" s="110" t="s">
        <v>318</v>
      </c>
      <c r="D2246" s="110" t="s">
        <v>288</v>
      </c>
      <c r="E2246" s="110" t="s">
        <v>287</v>
      </c>
      <c r="F2246" s="110" t="s">
        <v>264</v>
      </c>
      <c r="G2246" s="343" t="str">
        <f t="shared" si="343"/>
        <v>4.6.71.70.00</v>
      </c>
      <c r="H2246" s="111" t="s">
        <v>346</v>
      </c>
      <c r="I2246" s="198" t="str">
        <f t="shared" si="351"/>
        <v>A</v>
      </c>
      <c r="J2246" s="265">
        <f t="shared" si="350"/>
        <v>4</v>
      </c>
      <c r="K2246" s="467" t="s">
        <v>316</v>
      </c>
      <c r="M2246" s="69" t="str">
        <f t="shared" si="344"/>
        <v>4.6.71.70.00</v>
      </c>
      <c r="N2246" s="69" t="str">
        <f t="shared" si="345"/>
        <v>46717000</v>
      </c>
      <c r="O2246" s="69" t="b">
        <f t="shared" si="346"/>
        <v>1</v>
      </c>
      <c r="P2246" s="186" t="str">
        <f t="shared" si="352"/>
        <v>46717000</v>
      </c>
      <c r="R2246" s="409" t="str">
        <f t="shared" si="347"/>
        <v>A</v>
      </c>
      <c r="S2246" s="62" t="b">
        <f t="shared" si="348"/>
        <v>1</v>
      </c>
      <c r="U2246" s="69" t="str">
        <f t="shared" si="349"/>
        <v>4.6.71.70.00 - RATEIO PELA PARTICIPAÇÃO EM CONSÓRCIO PÚBLICO</v>
      </c>
    </row>
    <row r="2247" spans="1:21" s="62" customFormat="1" x14ac:dyDescent="0.25">
      <c r="A2247" s="158"/>
      <c r="B2247" s="134">
        <v>4</v>
      </c>
      <c r="C2247" s="110" t="s">
        <v>318</v>
      </c>
      <c r="D2247" s="110" t="s">
        <v>288</v>
      </c>
      <c r="E2247" s="110" t="s">
        <v>263</v>
      </c>
      <c r="F2247" s="110" t="s">
        <v>264</v>
      </c>
      <c r="G2247" s="343" t="str">
        <f t="shared" si="343"/>
        <v>4.6.71.92.00</v>
      </c>
      <c r="H2247" s="111" t="s">
        <v>88</v>
      </c>
      <c r="I2247" s="198" t="str">
        <f t="shared" si="351"/>
        <v>A</v>
      </c>
      <c r="J2247" s="265">
        <f t="shared" si="350"/>
        <v>4</v>
      </c>
      <c r="K2247" s="467" t="s">
        <v>316</v>
      </c>
      <c r="M2247" s="69" t="str">
        <f t="shared" si="344"/>
        <v>4.6.71.92.00</v>
      </c>
      <c r="N2247" s="69" t="str">
        <f t="shared" si="345"/>
        <v>46719200</v>
      </c>
      <c r="O2247" s="69" t="b">
        <f t="shared" si="346"/>
        <v>1</v>
      </c>
      <c r="P2247" s="186" t="str">
        <f t="shared" si="352"/>
        <v>46719200</v>
      </c>
      <c r="R2247" s="409" t="str">
        <f t="shared" si="347"/>
        <v>A</v>
      </c>
      <c r="S2247" s="62" t="b">
        <f t="shared" si="348"/>
        <v>1</v>
      </c>
      <c r="U2247" s="69" t="str">
        <f t="shared" si="349"/>
        <v>4.6.71.92.00 - DESPESAS DE EXERCÍCIOS ANTERIORES</v>
      </c>
    </row>
    <row r="2248" spans="1:21" s="62" customFormat="1" ht="30" x14ac:dyDescent="0.25">
      <c r="A2248" s="158"/>
      <c r="B2248" s="381" t="s">
        <v>307</v>
      </c>
      <c r="C2248" s="319" t="s">
        <v>318</v>
      </c>
      <c r="D2248" s="319" t="s">
        <v>290</v>
      </c>
      <c r="E2248" s="319" t="s">
        <v>264</v>
      </c>
      <c r="F2248" s="319" t="s">
        <v>264</v>
      </c>
      <c r="G2248" s="342" t="str">
        <f t="shared" si="343"/>
        <v>4.6.73.00.00</v>
      </c>
      <c r="H2248" s="77" t="s">
        <v>752</v>
      </c>
      <c r="I2248" s="243" t="str">
        <f t="shared" si="351"/>
        <v>S</v>
      </c>
      <c r="J2248" s="308">
        <f t="shared" si="350"/>
        <v>3</v>
      </c>
      <c r="K2248" s="137" t="s">
        <v>57</v>
      </c>
      <c r="M2248" s="69" t="str">
        <f t="shared" si="344"/>
        <v>4.6.73.00.00</v>
      </c>
      <c r="N2248" s="69" t="str">
        <f t="shared" si="345"/>
        <v>46730000</v>
      </c>
      <c r="O2248" s="69" t="b">
        <f t="shared" si="346"/>
        <v>1</v>
      </c>
      <c r="P2248" s="186" t="str">
        <f t="shared" si="352"/>
        <v>46730000</v>
      </c>
      <c r="R2248" s="409" t="str">
        <f t="shared" si="347"/>
        <v>S</v>
      </c>
      <c r="S2248" s="62" t="b">
        <f t="shared" si="348"/>
        <v>1</v>
      </c>
      <c r="U2248" s="69" t="str">
        <f t="shared" si="349"/>
        <v>4.6.73.00.00 - TRANSFERÊNCIAS A CONSÓRCIOS PÚBLICOS MEDIANTE CONTRATO DE RATEIO À CONTA DE RECURSOS DE QUE TRATAM OS §§ 1º E 2º DO ART. 24 DA LEI COMPLEMENTAR Nº 141, DE 2012</v>
      </c>
    </row>
    <row r="2249" spans="1:21" s="62" customFormat="1" x14ac:dyDescent="0.25">
      <c r="A2249" s="158"/>
      <c r="B2249" s="134">
        <v>4</v>
      </c>
      <c r="C2249" s="110" t="s">
        <v>318</v>
      </c>
      <c r="D2249" s="110" t="s">
        <v>290</v>
      </c>
      <c r="E2249" s="110" t="s">
        <v>287</v>
      </c>
      <c r="F2249" s="110" t="s">
        <v>264</v>
      </c>
      <c r="G2249" s="343" t="str">
        <f t="shared" si="343"/>
        <v>4.6.73.70.00</v>
      </c>
      <c r="H2249" s="111" t="s">
        <v>346</v>
      </c>
      <c r="I2249" s="198" t="str">
        <f t="shared" si="351"/>
        <v>A</v>
      </c>
      <c r="J2249" s="265">
        <f t="shared" si="350"/>
        <v>4</v>
      </c>
      <c r="K2249" s="467" t="s">
        <v>316</v>
      </c>
      <c r="M2249" s="69" t="str">
        <f t="shared" si="344"/>
        <v>4.6.73.70.00</v>
      </c>
      <c r="N2249" s="69" t="str">
        <f t="shared" si="345"/>
        <v>46737000</v>
      </c>
      <c r="O2249" s="69" t="b">
        <f t="shared" si="346"/>
        <v>1</v>
      </c>
      <c r="P2249" s="186" t="str">
        <f t="shared" si="352"/>
        <v>46737000</v>
      </c>
      <c r="R2249" s="409" t="str">
        <f t="shared" si="347"/>
        <v>A</v>
      </c>
      <c r="S2249" s="62" t="b">
        <f t="shared" si="348"/>
        <v>1</v>
      </c>
      <c r="U2249" s="69" t="str">
        <f t="shared" si="349"/>
        <v>4.6.73.70.00 - RATEIO PELA PARTICIPAÇÃO EM CONSÓRCIO PÚBLICO</v>
      </c>
    </row>
    <row r="2250" spans="1:21" s="62" customFormat="1" x14ac:dyDescent="0.25">
      <c r="A2250" s="158"/>
      <c r="B2250" s="134">
        <v>4</v>
      </c>
      <c r="C2250" s="110" t="s">
        <v>318</v>
      </c>
      <c r="D2250" s="110" t="s">
        <v>290</v>
      </c>
      <c r="E2250" s="110" t="s">
        <v>263</v>
      </c>
      <c r="F2250" s="110" t="s">
        <v>264</v>
      </c>
      <c r="G2250" s="343" t="str">
        <f t="shared" si="343"/>
        <v>4.6.73.92.00</v>
      </c>
      <c r="H2250" s="111" t="s">
        <v>88</v>
      </c>
      <c r="I2250" s="198" t="str">
        <f t="shared" si="351"/>
        <v>A</v>
      </c>
      <c r="J2250" s="265">
        <f t="shared" si="350"/>
        <v>4</v>
      </c>
      <c r="K2250" s="467" t="s">
        <v>316</v>
      </c>
      <c r="M2250" s="69" t="str">
        <f t="shared" si="344"/>
        <v>4.6.73.92.00</v>
      </c>
      <c r="N2250" s="69" t="str">
        <f t="shared" si="345"/>
        <v>46739200</v>
      </c>
      <c r="O2250" s="69" t="b">
        <f t="shared" si="346"/>
        <v>1</v>
      </c>
      <c r="P2250" s="186" t="str">
        <f t="shared" si="352"/>
        <v>46739200</v>
      </c>
      <c r="R2250" s="409" t="str">
        <f t="shared" si="347"/>
        <v>A</v>
      </c>
      <c r="S2250" s="62" t="b">
        <f t="shared" si="348"/>
        <v>1</v>
      </c>
      <c r="U2250" s="69" t="str">
        <f t="shared" si="349"/>
        <v>4.6.73.92.00 - DESPESAS DE EXERCÍCIOS ANTERIORES</v>
      </c>
    </row>
    <row r="2251" spans="1:21" s="62" customFormat="1" ht="30" x14ac:dyDescent="0.25">
      <c r="A2251" s="158"/>
      <c r="B2251" s="405" t="s">
        <v>307</v>
      </c>
      <c r="C2251" s="336" t="s">
        <v>318</v>
      </c>
      <c r="D2251" s="336" t="s">
        <v>291</v>
      </c>
      <c r="E2251" s="336" t="s">
        <v>264</v>
      </c>
      <c r="F2251" s="336" t="s">
        <v>264</v>
      </c>
      <c r="G2251" s="377" t="str">
        <f t="shared" ref="G2251:G2311" si="353">B2251&amp;"."&amp;C2251&amp;"."&amp;D2251&amp;"."&amp;E2251&amp;"."&amp;F2251</f>
        <v>4.6.74.00.00</v>
      </c>
      <c r="H2251" s="80" t="s">
        <v>753</v>
      </c>
      <c r="I2251" s="250" t="str">
        <f t="shared" si="351"/>
        <v>S</v>
      </c>
      <c r="J2251" s="315">
        <f t="shared" si="350"/>
        <v>3</v>
      </c>
      <c r="K2251" s="137" t="s">
        <v>57</v>
      </c>
      <c r="M2251" s="69" t="str">
        <f t="shared" ref="M2251:M2311" si="354">B2251&amp;"."&amp;C2251&amp;"."&amp;D2251&amp;"."&amp;E2251&amp;"."&amp;F2251</f>
        <v>4.6.74.00.00</v>
      </c>
      <c r="N2251" s="69" t="str">
        <f t="shared" ref="N2251:N2311" si="355">SUBSTITUTE(M2251,".","")</f>
        <v>46740000</v>
      </c>
      <c r="O2251" s="69" t="b">
        <f t="shared" ref="O2251:O2311" si="356">N2251=P2251</f>
        <v>1</v>
      </c>
      <c r="P2251" s="186" t="str">
        <f t="shared" si="352"/>
        <v>46740000</v>
      </c>
      <c r="Q2251" s="62" t="s">
        <v>532</v>
      </c>
      <c r="R2251" s="409" t="str">
        <f t="shared" ref="R2251:R2311" si="357">IF(IFERROR(SEARCH("Último",K2251),0)&gt;0,"A","S")</f>
        <v>S</v>
      </c>
      <c r="S2251" s="62" t="b">
        <f t="shared" ref="S2251:S2311" si="358">R2251=I2251</f>
        <v>1</v>
      </c>
      <c r="U2251" s="69" t="str">
        <f t="shared" ref="U2251:U2311" si="359">G2251&amp;" - "&amp;H2251</f>
        <v>4.6.74.00.00 - TRANSFERÊNCIAS A CONSÓRCIOS PÚBLICOS MEDIANTE CONTRATO DE RATEIO À CONTA DE RECURSOS DE QUE TRATA O ART. 25 DA LEI COMPLEMENTAR Nº 141, DE 2012</v>
      </c>
    </row>
    <row r="2252" spans="1:21" s="62" customFormat="1" x14ac:dyDescent="0.25">
      <c r="A2252" s="158"/>
      <c r="B2252" s="134">
        <v>4</v>
      </c>
      <c r="C2252" s="110" t="s">
        <v>318</v>
      </c>
      <c r="D2252" s="110" t="s">
        <v>291</v>
      </c>
      <c r="E2252" s="110" t="s">
        <v>287</v>
      </c>
      <c r="F2252" s="110" t="s">
        <v>264</v>
      </c>
      <c r="G2252" s="343" t="str">
        <f t="shared" si="353"/>
        <v>4.6.74.70.00</v>
      </c>
      <c r="H2252" s="111" t="s">
        <v>346</v>
      </c>
      <c r="I2252" s="198" t="str">
        <f t="shared" si="351"/>
        <v>A</v>
      </c>
      <c r="J2252" s="265">
        <f t="shared" si="350"/>
        <v>4</v>
      </c>
      <c r="K2252" s="467" t="s">
        <v>316</v>
      </c>
      <c r="M2252" s="69" t="str">
        <f t="shared" si="354"/>
        <v>4.6.74.70.00</v>
      </c>
      <c r="N2252" s="69" t="str">
        <f t="shared" si="355"/>
        <v>46747000</v>
      </c>
      <c r="O2252" s="69" t="b">
        <f t="shared" si="356"/>
        <v>1</v>
      </c>
      <c r="P2252" s="186" t="str">
        <f t="shared" si="352"/>
        <v>46747000</v>
      </c>
      <c r="R2252" s="409" t="str">
        <f t="shared" si="357"/>
        <v>A</v>
      </c>
      <c r="S2252" s="62" t="b">
        <f t="shared" si="358"/>
        <v>1</v>
      </c>
      <c r="U2252" s="69" t="str">
        <f t="shared" si="359"/>
        <v>4.6.74.70.00 - RATEIO PELA PARTICIPAÇÃO EM CONSÓRCIO PÚBLICO</v>
      </c>
    </row>
    <row r="2253" spans="1:21" s="62" customFormat="1" x14ac:dyDescent="0.25">
      <c r="A2253" s="158"/>
      <c r="B2253" s="134">
        <v>4</v>
      </c>
      <c r="C2253" s="110" t="s">
        <v>318</v>
      </c>
      <c r="D2253" s="110" t="s">
        <v>291</v>
      </c>
      <c r="E2253" s="110" t="s">
        <v>263</v>
      </c>
      <c r="F2253" s="110" t="s">
        <v>264</v>
      </c>
      <c r="G2253" s="343" t="str">
        <f t="shared" si="353"/>
        <v>4.6.74.92.00</v>
      </c>
      <c r="H2253" s="111" t="s">
        <v>88</v>
      </c>
      <c r="I2253" s="198" t="str">
        <f t="shared" si="351"/>
        <v>A</v>
      </c>
      <c r="J2253" s="265">
        <f t="shared" ref="J2253:J2311" si="360">IF( (VALUE(F2253) &gt; 0), 5,IF( (VALUE(E2253) &gt; 0), 4,IF( (VALUE(D2253) &gt; 0), 3,IF( (VALUE(C2253) &gt; 0), 2,1))))</f>
        <v>4</v>
      </c>
      <c r="K2253" s="467" t="s">
        <v>316</v>
      </c>
      <c r="M2253" s="69" t="str">
        <f t="shared" si="354"/>
        <v>4.6.74.92.00</v>
      </c>
      <c r="N2253" s="69" t="str">
        <f t="shared" si="355"/>
        <v>46749200</v>
      </c>
      <c r="O2253" s="69" t="b">
        <f t="shared" si="356"/>
        <v>1</v>
      </c>
      <c r="P2253" s="186" t="str">
        <f t="shared" si="352"/>
        <v>46749200</v>
      </c>
      <c r="R2253" s="409" t="str">
        <f t="shared" si="357"/>
        <v>A</v>
      </c>
      <c r="S2253" s="62" t="b">
        <f t="shared" si="358"/>
        <v>1</v>
      </c>
      <c r="U2253" s="69" t="str">
        <f t="shared" si="359"/>
        <v>4.6.74.92.00 - DESPESAS DE EXERCÍCIOS ANTERIORES</v>
      </c>
    </row>
    <row r="2254" spans="1:21" s="6" customFormat="1" x14ac:dyDescent="0.25">
      <c r="A2254" s="158"/>
      <c r="B2254" s="149" t="s">
        <v>307</v>
      </c>
      <c r="C2254" s="150" t="s">
        <v>318</v>
      </c>
      <c r="D2254" s="150" t="s">
        <v>214</v>
      </c>
      <c r="E2254" s="150" t="s">
        <v>264</v>
      </c>
      <c r="F2254" s="150" t="s">
        <v>264</v>
      </c>
      <c r="G2254" s="340" t="str">
        <f t="shared" si="353"/>
        <v>4.6.90.00.00</v>
      </c>
      <c r="H2254" s="7" t="s">
        <v>59</v>
      </c>
      <c r="I2254" s="240" t="str">
        <f t="shared" si="351"/>
        <v>S</v>
      </c>
      <c r="J2254" s="306">
        <f t="shared" si="360"/>
        <v>3</v>
      </c>
      <c r="K2254" s="137" t="s">
        <v>57</v>
      </c>
      <c r="M2254" s="69" t="str">
        <f t="shared" si="354"/>
        <v>4.6.90.00.00</v>
      </c>
      <c r="N2254" s="69" t="str">
        <f t="shared" si="355"/>
        <v>46900000</v>
      </c>
      <c r="O2254" s="69" t="b">
        <f t="shared" si="356"/>
        <v>1</v>
      </c>
      <c r="P2254" s="186" t="str">
        <f t="shared" si="352"/>
        <v>46900000</v>
      </c>
      <c r="R2254" s="409" t="str">
        <f t="shared" si="357"/>
        <v>S</v>
      </c>
      <c r="S2254" s="6" t="b">
        <f t="shared" si="358"/>
        <v>1</v>
      </c>
      <c r="U2254" s="69" t="str">
        <f t="shared" si="359"/>
        <v>4.6.90.00.00 - APLICAÇÕES DIRETAS</v>
      </c>
    </row>
    <row r="2255" spans="1:21" s="62" customFormat="1" x14ac:dyDescent="0.25">
      <c r="A2255" s="158"/>
      <c r="B2255" s="138" t="s">
        <v>307</v>
      </c>
      <c r="C2255" s="113" t="s">
        <v>318</v>
      </c>
      <c r="D2255" s="113" t="s">
        <v>214</v>
      </c>
      <c r="E2255" s="113" t="s">
        <v>236</v>
      </c>
      <c r="F2255" s="113" t="s">
        <v>264</v>
      </c>
      <c r="G2255" s="353" t="str">
        <f t="shared" si="353"/>
        <v>4.6.90.26.00</v>
      </c>
      <c r="H2255" s="126" t="s">
        <v>330</v>
      </c>
      <c r="I2255" s="242" t="str">
        <f t="shared" si="351"/>
        <v>A</v>
      </c>
      <c r="J2255" s="278">
        <f t="shared" si="360"/>
        <v>4</v>
      </c>
      <c r="K2255" s="467" t="s">
        <v>53</v>
      </c>
      <c r="M2255" s="69" t="str">
        <f t="shared" si="354"/>
        <v>4.6.90.26.00</v>
      </c>
      <c r="N2255" s="69" t="str">
        <f t="shared" si="355"/>
        <v>46902600</v>
      </c>
      <c r="O2255" s="69" t="b">
        <f t="shared" si="356"/>
        <v>1</v>
      </c>
      <c r="P2255" s="186" t="str">
        <f t="shared" si="352"/>
        <v>46902600</v>
      </c>
      <c r="Q2255" s="62" t="s">
        <v>532</v>
      </c>
      <c r="R2255" s="409" t="str">
        <f t="shared" si="357"/>
        <v>A</v>
      </c>
      <c r="S2255" s="62" t="b">
        <f t="shared" si="358"/>
        <v>1</v>
      </c>
      <c r="U2255" s="69" t="str">
        <f t="shared" si="359"/>
        <v>4.6.90.26.00 - OBRIGAÇÕES DECORRENTES DE POLÍTICA MONETÁRIA</v>
      </c>
    </row>
    <row r="2256" spans="1:21" x14ac:dyDescent="0.25">
      <c r="B2256" s="384" t="s">
        <v>307</v>
      </c>
      <c r="C2256" s="322" t="s">
        <v>318</v>
      </c>
      <c r="D2256" s="322" t="s">
        <v>214</v>
      </c>
      <c r="E2256" s="322" t="s">
        <v>288</v>
      </c>
      <c r="F2256" s="322" t="s">
        <v>264</v>
      </c>
      <c r="G2256" s="346" t="str">
        <f t="shared" si="353"/>
        <v>4.6.90.71.00</v>
      </c>
      <c r="H2256" s="68" t="s">
        <v>204</v>
      </c>
      <c r="I2256" s="245" t="str">
        <f t="shared" si="351"/>
        <v>S</v>
      </c>
      <c r="J2256" s="310">
        <f t="shared" si="360"/>
        <v>4</v>
      </c>
      <c r="K2256" s="469" t="s">
        <v>60</v>
      </c>
      <c r="M2256" s="69" t="str">
        <f t="shared" si="354"/>
        <v>4.6.90.71.00</v>
      </c>
      <c r="N2256" s="69" t="str">
        <f t="shared" si="355"/>
        <v>46907100</v>
      </c>
      <c r="O2256" s="69" t="b">
        <f t="shared" si="356"/>
        <v>1</v>
      </c>
      <c r="P2256" s="186" t="str">
        <f t="shared" si="352"/>
        <v>46907100</v>
      </c>
      <c r="R2256" s="407" t="str">
        <f t="shared" si="357"/>
        <v>S</v>
      </c>
      <c r="S2256" s="2" t="b">
        <f t="shared" si="358"/>
        <v>1</v>
      </c>
      <c r="U2256" s="69" t="str">
        <f t="shared" si="359"/>
        <v>4.6.90.71.00 - PRINCIPAL DA DÍVIDA CONTRATUAL RESGATADO</v>
      </c>
    </row>
    <row r="2257" spans="1:21" x14ac:dyDescent="0.25">
      <c r="B2257" s="188" t="s">
        <v>307</v>
      </c>
      <c r="C2257" s="189" t="s">
        <v>318</v>
      </c>
      <c r="D2257" s="189" t="s">
        <v>214</v>
      </c>
      <c r="E2257" s="189" t="s">
        <v>288</v>
      </c>
      <c r="F2257" s="189" t="s">
        <v>251</v>
      </c>
      <c r="G2257" s="347" t="str">
        <f t="shared" si="353"/>
        <v>4.6.90.71.01</v>
      </c>
      <c r="H2257" s="61" t="s">
        <v>754</v>
      </c>
      <c r="I2257" s="202" t="str">
        <f t="shared" si="351"/>
        <v>A</v>
      </c>
      <c r="J2257" s="269">
        <f t="shared" si="360"/>
        <v>5</v>
      </c>
      <c r="K2257" s="470" t="s">
        <v>61</v>
      </c>
      <c r="M2257" s="69" t="str">
        <f t="shared" si="354"/>
        <v>4.6.90.71.01</v>
      </c>
      <c r="N2257" s="69" t="str">
        <f t="shared" si="355"/>
        <v>46907101</v>
      </c>
      <c r="O2257" s="69" t="b">
        <f t="shared" si="356"/>
        <v>1</v>
      </c>
      <c r="P2257" s="186" t="str">
        <f t="shared" si="352"/>
        <v>46907101</v>
      </c>
      <c r="R2257" s="407" t="str">
        <f t="shared" si="357"/>
        <v>A</v>
      </c>
      <c r="S2257" s="2" t="b">
        <f t="shared" si="358"/>
        <v>1</v>
      </c>
      <c r="U2257" s="69" t="str">
        <f t="shared" si="359"/>
        <v>4.6.90.71.01 - AMORTIZAÇÃO DA DIVIDA CONTRATUAL</v>
      </c>
    </row>
    <row r="2258" spans="1:21" x14ac:dyDescent="0.25">
      <c r="B2258" s="188" t="s">
        <v>307</v>
      </c>
      <c r="C2258" s="189" t="s">
        <v>318</v>
      </c>
      <c r="D2258" s="189" t="s">
        <v>214</v>
      </c>
      <c r="E2258" s="189" t="s">
        <v>288</v>
      </c>
      <c r="F2258" s="189" t="s">
        <v>216</v>
      </c>
      <c r="G2258" s="347" t="str">
        <f t="shared" si="353"/>
        <v>4.6.90.71.02</v>
      </c>
      <c r="H2258" s="61" t="s">
        <v>755</v>
      </c>
      <c r="I2258" s="202" t="str">
        <f t="shared" si="351"/>
        <v>A</v>
      </c>
      <c r="J2258" s="269">
        <f t="shared" si="360"/>
        <v>5</v>
      </c>
      <c r="K2258" s="470" t="s">
        <v>61</v>
      </c>
      <c r="M2258" s="69" t="str">
        <f t="shared" si="354"/>
        <v>4.6.90.71.02</v>
      </c>
      <c r="N2258" s="69" t="str">
        <f t="shared" si="355"/>
        <v>46907102</v>
      </c>
      <c r="O2258" s="69" t="b">
        <f t="shared" si="356"/>
        <v>1</v>
      </c>
      <c r="P2258" s="186" t="str">
        <f t="shared" si="352"/>
        <v>46907102</v>
      </c>
      <c r="R2258" s="407" t="str">
        <f t="shared" si="357"/>
        <v>A</v>
      </c>
      <c r="S2258" s="2" t="b">
        <f t="shared" si="358"/>
        <v>1</v>
      </c>
      <c r="U2258" s="69" t="str">
        <f t="shared" si="359"/>
        <v>4.6.90.71.02 - VARIAÇÃO CAMBIAL DA DIVIDA CONTRATUAL</v>
      </c>
    </row>
    <row r="2259" spans="1:21" x14ac:dyDescent="0.25">
      <c r="B2259" s="188" t="s">
        <v>307</v>
      </c>
      <c r="C2259" s="189" t="s">
        <v>318</v>
      </c>
      <c r="D2259" s="189" t="s">
        <v>214</v>
      </c>
      <c r="E2259" s="189" t="s">
        <v>288</v>
      </c>
      <c r="F2259" s="189" t="s">
        <v>217</v>
      </c>
      <c r="G2259" s="347" t="str">
        <f t="shared" si="353"/>
        <v>4.6.90.71.03</v>
      </c>
      <c r="H2259" s="61" t="s">
        <v>756</v>
      </c>
      <c r="I2259" s="202" t="str">
        <f t="shared" si="351"/>
        <v>A</v>
      </c>
      <c r="J2259" s="269">
        <f t="shared" si="360"/>
        <v>5</v>
      </c>
      <c r="K2259" s="470" t="s">
        <v>61</v>
      </c>
      <c r="M2259" s="69" t="str">
        <f t="shared" si="354"/>
        <v>4.6.90.71.03</v>
      </c>
      <c r="N2259" s="69" t="str">
        <f t="shared" si="355"/>
        <v>46907103</v>
      </c>
      <c r="O2259" s="69" t="b">
        <f t="shared" si="356"/>
        <v>1</v>
      </c>
      <c r="P2259" s="186" t="str">
        <f t="shared" si="352"/>
        <v>46907103</v>
      </c>
      <c r="R2259" s="407" t="str">
        <f t="shared" si="357"/>
        <v>A</v>
      </c>
      <c r="S2259" s="2" t="b">
        <f t="shared" si="358"/>
        <v>1</v>
      </c>
      <c r="U2259" s="69" t="str">
        <f t="shared" si="359"/>
        <v>4.6.90.71.03 - ATUALIZAÇÃO MONETARIA DA DIVIDA CONTRATUAL</v>
      </c>
    </row>
    <row r="2260" spans="1:21" s="6" customFormat="1" x14ac:dyDescent="0.25">
      <c r="A2260" s="158"/>
      <c r="B2260" s="188" t="s">
        <v>307</v>
      </c>
      <c r="C2260" s="189" t="s">
        <v>318</v>
      </c>
      <c r="D2260" s="189" t="s">
        <v>214</v>
      </c>
      <c r="E2260" s="189" t="s">
        <v>288</v>
      </c>
      <c r="F2260" s="189" t="s">
        <v>270</v>
      </c>
      <c r="G2260" s="347" t="str">
        <f t="shared" si="353"/>
        <v>4.6.90.71.99</v>
      </c>
      <c r="H2260" s="61" t="s">
        <v>757</v>
      </c>
      <c r="I2260" s="202" t="str">
        <f t="shared" ref="I2260:I2311" si="361">IF(J2260&lt;J2261,"S","A")</f>
        <v>A</v>
      </c>
      <c r="J2260" s="269">
        <f t="shared" si="360"/>
        <v>5</v>
      </c>
      <c r="K2260" s="470" t="s">
        <v>61</v>
      </c>
      <c r="M2260" s="69" t="str">
        <f t="shared" si="354"/>
        <v>4.6.90.71.99</v>
      </c>
      <c r="N2260" s="69" t="str">
        <f t="shared" si="355"/>
        <v>46907199</v>
      </c>
      <c r="O2260" s="69" t="b">
        <f t="shared" si="356"/>
        <v>1</v>
      </c>
      <c r="P2260" s="186" t="str">
        <f t="shared" si="352"/>
        <v>46907199</v>
      </c>
      <c r="R2260" s="409" t="str">
        <f t="shared" si="357"/>
        <v>A</v>
      </c>
      <c r="S2260" s="6" t="b">
        <f t="shared" si="358"/>
        <v>1</v>
      </c>
      <c r="U2260" s="69" t="str">
        <f t="shared" si="359"/>
        <v>4.6.90.71.99 - OUTRAS AMORTIZAÇÕES DA DIVIDA CONTRATADA</v>
      </c>
    </row>
    <row r="2261" spans="1:21" x14ac:dyDescent="0.25">
      <c r="B2261" s="384" t="s">
        <v>307</v>
      </c>
      <c r="C2261" s="322" t="s">
        <v>318</v>
      </c>
      <c r="D2261" s="322" t="s">
        <v>214</v>
      </c>
      <c r="E2261" s="322" t="s">
        <v>289</v>
      </c>
      <c r="F2261" s="322" t="s">
        <v>264</v>
      </c>
      <c r="G2261" s="346" t="str">
        <f t="shared" si="353"/>
        <v>4.6.90.72.00</v>
      </c>
      <c r="H2261" s="68" t="s">
        <v>205</v>
      </c>
      <c r="I2261" s="245" t="str">
        <f t="shared" si="361"/>
        <v>S</v>
      </c>
      <c r="J2261" s="310">
        <f t="shared" si="360"/>
        <v>4</v>
      </c>
      <c r="K2261" s="469" t="s">
        <v>60</v>
      </c>
      <c r="M2261" s="69" t="str">
        <f t="shared" si="354"/>
        <v>4.6.90.72.00</v>
      </c>
      <c r="N2261" s="69" t="str">
        <f t="shared" si="355"/>
        <v>46907200</v>
      </c>
      <c r="O2261" s="69" t="b">
        <f t="shared" si="356"/>
        <v>1</v>
      </c>
      <c r="P2261" s="186" t="str">
        <f t="shared" si="352"/>
        <v>46907200</v>
      </c>
      <c r="R2261" s="407" t="str">
        <f t="shared" si="357"/>
        <v>S</v>
      </c>
      <c r="S2261" s="2" t="b">
        <f t="shared" si="358"/>
        <v>1</v>
      </c>
      <c r="U2261" s="69" t="str">
        <f t="shared" si="359"/>
        <v>4.6.90.72.00 - PRINCIPAL DA DÍVIDA MOBILIÁRIA RESGATADO</v>
      </c>
    </row>
    <row r="2262" spans="1:21" x14ac:dyDescent="0.25">
      <c r="B2262" s="188" t="s">
        <v>307</v>
      </c>
      <c r="C2262" s="189" t="s">
        <v>318</v>
      </c>
      <c r="D2262" s="189" t="s">
        <v>214</v>
      </c>
      <c r="E2262" s="189" t="s">
        <v>289</v>
      </c>
      <c r="F2262" s="189" t="s">
        <v>251</v>
      </c>
      <c r="G2262" s="347" t="str">
        <f t="shared" si="353"/>
        <v>4.6.90.72.01</v>
      </c>
      <c r="H2262" s="61" t="s">
        <v>758</v>
      </c>
      <c r="I2262" s="202" t="str">
        <f t="shared" si="361"/>
        <v>A</v>
      </c>
      <c r="J2262" s="269">
        <f t="shared" si="360"/>
        <v>5</v>
      </c>
      <c r="K2262" s="470" t="s">
        <v>61</v>
      </c>
      <c r="M2262" s="69" t="str">
        <f t="shared" si="354"/>
        <v>4.6.90.72.01</v>
      </c>
      <c r="N2262" s="69" t="str">
        <f t="shared" si="355"/>
        <v>46907201</v>
      </c>
      <c r="O2262" s="69" t="b">
        <f t="shared" si="356"/>
        <v>1</v>
      </c>
      <c r="P2262" s="186" t="str">
        <f t="shared" si="352"/>
        <v>46907201</v>
      </c>
      <c r="R2262" s="407" t="str">
        <f t="shared" si="357"/>
        <v>A</v>
      </c>
      <c r="S2262" s="2" t="b">
        <f t="shared" si="358"/>
        <v>1</v>
      </c>
      <c r="U2262" s="69" t="str">
        <f t="shared" si="359"/>
        <v>4.6.90.72.01 - RESGATE DA DIVIDA MOBILIÁRIA</v>
      </c>
    </row>
    <row r="2263" spans="1:21" x14ac:dyDescent="0.25">
      <c r="B2263" s="188" t="s">
        <v>307</v>
      </c>
      <c r="C2263" s="189" t="s">
        <v>318</v>
      </c>
      <c r="D2263" s="189" t="s">
        <v>214</v>
      </c>
      <c r="E2263" s="189" t="s">
        <v>289</v>
      </c>
      <c r="F2263" s="189" t="s">
        <v>216</v>
      </c>
      <c r="G2263" s="347" t="str">
        <f t="shared" si="353"/>
        <v>4.6.90.72.02</v>
      </c>
      <c r="H2263" s="61" t="s">
        <v>759</v>
      </c>
      <c r="I2263" s="202" t="str">
        <f t="shared" si="361"/>
        <v>A</v>
      </c>
      <c r="J2263" s="269">
        <f t="shared" si="360"/>
        <v>5</v>
      </c>
      <c r="K2263" s="470" t="s">
        <v>61</v>
      </c>
      <c r="M2263" s="69" t="str">
        <f t="shared" si="354"/>
        <v>4.6.90.72.02</v>
      </c>
      <c r="N2263" s="69" t="str">
        <f t="shared" si="355"/>
        <v>46907202</v>
      </c>
      <c r="O2263" s="69" t="b">
        <f t="shared" si="356"/>
        <v>1</v>
      </c>
      <c r="P2263" s="186" t="str">
        <f t="shared" si="352"/>
        <v>46907202</v>
      </c>
      <c r="R2263" s="407" t="str">
        <f t="shared" si="357"/>
        <v>A</v>
      </c>
      <c r="S2263" s="2" t="b">
        <f t="shared" si="358"/>
        <v>1</v>
      </c>
      <c r="U2263" s="69" t="str">
        <f t="shared" si="359"/>
        <v>4.6.90.72.02 - VARIAÇÃO CAMBIAL DIVIDA MOBILIÁRIA RESGATADA</v>
      </c>
    </row>
    <row r="2264" spans="1:21" x14ac:dyDescent="0.25">
      <c r="B2264" s="188" t="s">
        <v>307</v>
      </c>
      <c r="C2264" s="189" t="s">
        <v>318</v>
      </c>
      <c r="D2264" s="189" t="s">
        <v>214</v>
      </c>
      <c r="E2264" s="189" t="s">
        <v>289</v>
      </c>
      <c r="F2264" s="189" t="s">
        <v>217</v>
      </c>
      <c r="G2264" s="347" t="str">
        <f t="shared" si="353"/>
        <v>4.6.90.72.03</v>
      </c>
      <c r="H2264" s="61" t="s">
        <v>760</v>
      </c>
      <c r="I2264" s="202" t="str">
        <f t="shared" si="361"/>
        <v>A</v>
      </c>
      <c r="J2264" s="269">
        <f t="shared" si="360"/>
        <v>5</v>
      </c>
      <c r="K2264" s="470" t="s">
        <v>61</v>
      </c>
      <c r="M2264" s="69" t="str">
        <f t="shared" si="354"/>
        <v>4.6.90.72.03</v>
      </c>
      <c r="N2264" s="69" t="str">
        <f t="shared" si="355"/>
        <v>46907203</v>
      </c>
      <c r="O2264" s="69" t="b">
        <f t="shared" si="356"/>
        <v>1</v>
      </c>
      <c r="P2264" s="186" t="str">
        <f t="shared" si="352"/>
        <v>46907203</v>
      </c>
      <c r="R2264" s="407" t="str">
        <f t="shared" si="357"/>
        <v>A</v>
      </c>
      <c r="S2264" s="2" t="b">
        <f t="shared" si="358"/>
        <v>1</v>
      </c>
      <c r="U2264" s="69" t="str">
        <f t="shared" si="359"/>
        <v>4.6.90.72.03 - ATUALIZAÇÃO MONETARIA DA DIV.MOB.RESGATADA</v>
      </c>
    </row>
    <row r="2265" spans="1:21" s="69" customFormat="1" x14ac:dyDescent="0.25">
      <c r="A2265" s="157"/>
      <c r="B2265" s="188" t="s">
        <v>307</v>
      </c>
      <c r="C2265" s="189" t="s">
        <v>318</v>
      </c>
      <c r="D2265" s="189" t="s">
        <v>214</v>
      </c>
      <c r="E2265" s="189" t="s">
        <v>289</v>
      </c>
      <c r="F2265" s="189" t="s">
        <v>270</v>
      </c>
      <c r="G2265" s="347" t="str">
        <f t="shared" si="353"/>
        <v>4.6.90.72.99</v>
      </c>
      <c r="H2265" s="74" t="s">
        <v>206</v>
      </c>
      <c r="I2265" s="219" t="str">
        <f t="shared" si="361"/>
        <v>A</v>
      </c>
      <c r="J2265" s="285">
        <f t="shared" si="360"/>
        <v>5</v>
      </c>
      <c r="K2265" s="470" t="s">
        <v>61</v>
      </c>
      <c r="M2265" s="69" t="str">
        <f t="shared" si="354"/>
        <v>4.6.90.72.99</v>
      </c>
      <c r="N2265" s="69" t="str">
        <f t="shared" si="355"/>
        <v>46907299</v>
      </c>
      <c r="O2265" s="69" t="b">
        <f t="shared" si="356"/>
        <v>1</v>
      </c>
      <c r="P2265" s="186" t="str">
        <f t="shared" si="352"/>
        <v>46907299</v>
      </c>
      <c r="R2265" s="407" t="str">
        <f t="shared" si="357"/>
        <v>A</v>
      </c>
      <c r="S2265" s="69" t="b">
        <f t="shared" si="358"/>
        <v>1</v>
      </c>
      <c r="U2265" s="69" t="str">
        <f t="shared" si="359"/>
        <v>4.6.90.72.99 - OUTROS PRINCIPAL DA DÍVIDA MOBILIÁRIA RESGATADO</v>
      </c>
    </row>
    <row r="2266" spans="1:21" s="69" customFormat="1" x14ac:dyDescent="0.25">
      <c r="A2266" s="158"/>
      <c r="B2266" s="138" t="s">
        <v>307</v>
      </c>
      <c r="C2266" s="113" t="s">
        <v>318</v>
      </c>
      <c r="D2266" s="113" t="s">
        <v>214</v>
      </c>
      <c r="E2266" s="113">
        <v>73</v>
      </c>
      <c r="F2266" s="113" t="s">
        <v>264</v>
      </c>
      <c r="G2266" s="278" t="str">
        <f t="shared" si="353"/>
        <v>4.6.90.73.00</v>
      </c>
      <c r="H2266" s="130" t="s">
        <v>343</v>
      </c>
      <c r="I2266" s="251" t="str">
        <f t="shared" si="361"/>
        <v>A</v>
      </c>
      <c r="J2266" s="316">
        <f t="shared" si="360"/>
        <v>4</v>
      </c>
      <c r="K2266" s="467" t="s">
        <v>53</v>
      </c>
      <c r="M2266" s="69" t="str">
        <f t="shared" si="354"/>
        <v>4.6.90.73.00</v>
      </c>
      <c r="N2266" s="69" t="str">
        <f t="shared" si="355"/>
        <v>46907300</v>
      </c>
      <c r="O2266" s="69" t="b">
        <f t="shared" si="356"/>
        <v>1</v>
      </c>
      <c r="P2266" s="186" t="str">
        <f t="shared" si="352"/>
        <v>46907300</v>
      </c>
      <c r="R2266" s="407" t="str">
        <f t="shared" si="357"/>
        <v>A</v>
      </c>
      <c r="S2266" s="69" t="b">
        <f t="shared" si="358"/>
        <v>1</v>
      </c>
      <c r="U2266" s="69" t="str">
        <f t="shared" si="359"/>
        <v>4.6.90.73.00 - CORREÇÃO MONETÁRIA OU CAMBIAL DA DÍVIDA CONTRATUAL RESGATADA</v>
      </c>
    </row>
    <row r="2267" spans="1:21" x14ac:dyDescent="0.25">
      <c r="A2267" s="158"/>
      <c r="B2267" s="138" t="s">
        <v>307</v>
      </c>
      <c r="C2267" s="113" t="s">
        <v>318</v>
      </c>
      <c r="D2267" s="113" t="s">
        <v>214</v>
      </c>
      <c r="E2267" s="113">
        <v>74</v>
      </c>
      <c r="F2267" s="113" t="s">
        <v>264</v>
      </c>
      <c r="G2267" s="278" t="str">
        <f t="shared" si="353"/>
        <v>4.6.90.74.00</v>
      </c>
      <c r="H2267" s="111" t="s">
        <v>344</v>
      </c>
      <c r="I2267" s="198" t="str">
        <f t="shared" si="361"/>
        <v>A</v>
      </c>
      <c r="J2267" s="265">
        <f t="shared" si="360"/>
        <v>4</v>
      </c>
      <c r="K2267" s="467" t="s">
        <v>53</v>
      </c>
      <c r="M2267" s="69" t="str">
        <f t="shared" si="354"/>
        <v>4.6.90.74.00</v>
      </c>
      <c r="N2267" s="69" t="str">
        <f t="shared" si="355"/>
        <v>46907400</v>
      </c>
      <c r="O2267" s="69" t="b">
        <f t="shared" si="356"/>
        <v>1</v>
      </c>
      <c r="P2267" s="186" t="str">
        <f t="shared" si="352"/>
        <v>46907400</v>
      </c>
      <c r="R2267" s="407" t="str">
        <f t="shared" si="357"/>
        <v>A</v>
      </c>
      <c r="S2267" s="2" t="b">
        <f t="shared" si="358"/>
        <v>1</v>
      </c>
      <c r="U2267" s="69" t="str">
        <f t="shared" si="359"/>
        <v>4.6.90.74.00 - CORREÇÃO MONETÁRIA OU CAMBIAL DA DÍVIDA MOBILIÁRIA RESGATADA</v>
      </c>
    </row>
    <row r="2268" spans="1:21" s="6" customFormat="1" x14ac:dyDescent="0.25">
      <c r="A2268" s="158"/>
      <c r="B2268" s="380" t="s">
        <v>307</v>
      </c>
      <c r="C2268" s="318" t="s">
        <v>318</v>
      </c>
      <c r="D2268" s="318" t="s">
        <v>214</v>
      </c>
      <c r="E2268" s="318" t="s">
        <v>321</v>
      </c>
      <c r="F2268" s="318" t="s">
        <v>264</v>
      </c>
      <c r="G2268" s="341" t="str">
        <f t="shared" si="353"/>
        <v>4.6.90.75.00</v>
      </c>
      <c r="H2268" s="82" t="s">
        <v>207</v>
      </c>
      <c r="I2268" s="247" t="str">
        <f t="shared" si="361"/>
        <v>A</v>
      </c>
      <c r="J2268" s="312">
        <f t="shared" si="360"/>
        <v>4</v>
      </c>
      <c r="K2268" s="465" t="s">
        <v>53</v>
      </c>
      <c r="M2268" s="69" t="str">
        <f t="shared" si="354"/>
        <v>4.6.90.75.00</v>
      </c>
      <c r="N2268" s="69" t="str">
        <f t="shared" si="355"/>
        <v>46907500</v>
      </c>
      <c r="O2268" s="69" t="b">
        <f t="shared" si="356"/>
        <v>1</v>
      </c>
      <c r="P2268" s="186" t="str">
        <f t="shared" si="352"/>
        <v>46907500</v>
      </c>
      <c r="R2268" s="409" t="str">
        <f t="shared" si="357"/>
        <v>A</v>
      </c>
      <c r="S2268" s="6" t="b">
        <f t="shared" si="358"/>
        <v>1</v>
      </c>
      <c r="U2268" s="69" t="str">
        <f t="shared" si="359"/>
        <v>4.6.90.75.00 - CORREÇÃO MONETÁRIA DA DÍVIDA DE OPERAÇÕES DE CRÉDITO POR ANTECIPAÇÃO DA RECEITA</v>
      </c>
    </row>
    <row r="2269" spans="1:21" x14ac:dyDescent="0.25">
      <c r="B2269" s="384" t="s">
        <v>307</v>
      </c>
      <c r="C2269" s="322" t="s">
        <v>318</v>
      </c>
      <c r="D2269" s="322" t="s">
        <v>214</v>
      </c>
      <c r="E2269" s="322" t="s">
        <v>292</v>
      </c>
      <c r="F2269" s="322" t="s">
        <v>264</v>
      </c>
      <c r="G2269" s="346" t="str">
        <f t="shared" si="353"/>
        <v>4.6.90.76.00</v>
      </c>
      <c r="H2269" s="68" t="s">
        <v>208</v>
      </c>
      <c r="I2269" s="245" t="str">
        <f t="shared" si="361"/>
        <v>S</v>
      </c>
      <c r="J2269" s="310">
        <f t="shared" si="360"/>
        <v>4</v>
      </c>
      <c r="K2269" s="469" t="s">
        <v>60</v>
      </c>
      <c r="M2269" s="69" t="str">
        <f t="shared" si="354"/>
        <v>4.6.90.76.00</v>
      </c>
      <c r="N2269" s="69" t="str">
        <f t="shared" si="355"/>
        <v>46907600</v>
      </c>
      <c r="O2269" s="69" t="b">
        <f t="shared" si="356"/>
        <v>1</v>
      </c>
      <c r="P2269" s="186" t="str">
        <f t="shared" si="352"/>
        <v>46907600</v>
      </c>
      <c r="R2269" s="407" t="str">
        <f t="shared" si="357"/>
        <v>S</v>
      </c>
      <c r="S2269" s="2" t="b">
        <f t="shared" si="358"/>
        <v>1</v>
      </c>
      <c r="U2269" s="69" t="str">
        <f t="shared" si="359"/>
        <v>4.6.90.76.00 - PRINCIPAL CORRIGIDO DA DÍVIDA MOBILIÁRIA REFINANCIADO</v>
      </c>
    </row>
    <row r="2270" spans="1:21" x14ac:dyDescent="0.25">
      <c r="B2270" s="188" t="s">
        <v>307</v>
      </c>
      <c r="C2270" s="189" t="s">
        <v>318</v>
      </c>
      <c r="D2270" s="189" t="s">
        <v>214</v>
      </c>
      <c r="E2270" s="189" t="s">
        <v>292</v>
      </c>
      <c r="F2270" s="189" t="s">
        <v>251</v>
      </c>
      <c r="G2270" s="347" t="str">
        <f t="shared" si="353"/>
        <v>4.6.90.76.01</v>
      </c>
      <c r="H2270" s="61" t="s">
        <v>761</v>
      </c>
      <c r="I2270" s="202" t="str">
        <f t="shared" si="361"/>
        <v>A</v>
      </c>
      <c r="J2270" s="269">
        <f t="shared" si="360"/>
        <v>5</v>
      </c>
      <c r="K2270" s="470" t="s">
        <v>61</v>
      </c>
      <c r="M2270" s="69" t="str">
        <f t="shared" si="354"/>
        <v>4.6.90.76.01</v>
      </c>
      <c r="N2270" s="69" t="str">
        <f t="shared" si="355"/>
        <v>46907601</v>
      </c>
      <c r="O2270" s="69" t="b">
        <f t="shared" si="356"/>
        <v>1</v>
      </c>
      <c r="P2270" s="186" t="str">
        <f t="shared" si="352"/>
        <v>46907601</v>
      </c>
      <c r="R2270" s="407" t="str">
        <f t="shared" si="357"/>
        <v>A</v>
      </c>
      <c r="S2270" s="2" t="b">
        <f t="shared" si="358"/>
        <v>1</v>
      </c>
      <c r="U2270" s="69" t="str">
        <f t="shared" si="359"/>
        <v>4.6.90.76.01 - REFINANCIAMENTO PRINCIPAL DIVIDA MOBILIÁRIA</v>
      </c>
    </row>
    <row r="2271" spans="1:21" x14ac:dyDescent="0.25">
      <c r="B2271" s="188" t="s">
        <v>307</v>
      </c>
      <c r="C2271" s="189" t="s">
        <v>318</v>
      </c>
      <c r="D2271" s="189" t="s">
        <v>214</v>
      </c>
      <c r="E2271" s="189" t="s">
        <v>292</v>
      </c>
      <c r="F2271" s="189" t="s">
        <v>216</v>
      </c>
      <c r="G2271" s="347" t="str">
        <f t="shared" si="353"/>
        <v>4.6.90.76.02</v>
      </c>
      <c r="H2271" s="61" t="s">
        <v>762</v>
      </c>
      <c r="I2271" s="202" t="str">
        <f t="shared" si="361"/>
        <v>A</v>
      </c>
      <c r="J2271" s="269">
        <f t="shared" si="360"/>
        <v>5</v>
      </c>
      <c r="K2271" s="470" t="s">
        <v>61</v>
      </c>
      <c r="M2271" s="69" t="str">
        <f t="shared" si="354"/>
        <v>4.6.90.76.02</v>
      </c>
      <c r="N2271" s="69" t="str">
        <f t="shared" si="355"/>
        <v>46907602</v>
      </c>
      <c r="O2271" s="69" t="b">
        <f t="shared" si="356"/>
        <v>1</v>
      </c>
      <c r="P2271" s="186" t="str">
        <f t="shared" si="352"/>
        <v>46907602</v>
      </c>
      <c r="R2271" s="407" t="str">
        <f t="shared" si="357"/>
        <v>A</v>
      </c>
      <c r="S2271" s="2" t="b">
        <f t="shared" si="358"/>
        <v>1</v>
      </c>
      <c r="U2271" s="69" t="str">
        <f t="shared" si="359"/>
        <v>4.6.90.76.02 - VARIAÇÃO CAMBIAL DIV.MOBILIÁRIA REFINANCIADA</v>
      </c>
    </row>
    <row r="2272" spans="1:21" x14ac:dyDescent="0.25">
      <c r="B2272" s="188" t="s">
        <v>307</v>
      </c>
      <c r="C2272" s="189" t="s">
        <v>318</v>
      </c>
      <c r="D2272" s="189" t="s">
        <v>214</v>
      </c>
      <c r="E2272" s="189" t="s">
        <v>292</v>
      </c>
      <c r="F2272" s="189" t="s">
        <v>217</v>
      </c>
      <c r="G2272" s="347" t="str">
        <f t="shared" si="353"/>
        <v>4.6.90.76.03</v>
      </c>
      <c r="H2272" s="61" t="s">
        <v>763</v>
      </c>
      <c r="I2272" s="202" t="str">
        <f t="shared" si="361"/>
        <v>A</v>
      </c>
      <c r="J2272" s="269">
        <f t="shared" si="360"/>
        <v>5</v>
      </c>
      <c r="K2272" s="470" t="s">
        <v>61</v>
      </c>
      <c r="M2272" s="69" t="str">
        <f t="shared" si="354"/>
        <v>4.6.90.76.03</v>
      </c>
      <c r="N2272" s="69" t="str">
        <f t="shared" si="355"/>
        <v>46907603</v>
      </c>
      <c r="O2272" s="69" t="b">
        <f t="shared" si="356"/>
        <v>1</v>
      </c>
      <c r="P2272" s="186" t="str">
        <f t="shared" si="352"/>
        <v>46907603</v>
      </c>
      <c r="R2272" s="407" t="str">
        <f t="shared" si="357"/>
        <v>A</v>
      </c>
      <c r="S2272" s="2" t="b">
        <f t="shared" si="358"/>
        <v>1</v>
      </c>
      <c r="U2272" s="69" t="str">
        <f t="shared" si="359"/>
        <v>4.6.90.76.03 - ATUALIZAÇÃO MONETARIA DIVIDA MOB.REFINANCIADA</v>
      </c>
    </row>
    <row r="2273" spans="1:21" s="6" customFormat="1" x14ac:dyDescent="0.25">
      <c r="A2273" s="158"/>
      <c r="B2273" s="188" t="s">
        <v>307</v>
      </c>
      <c r="C2273" s="189" t="s">
        <v>318</v>
      </c>
      <c r="D2273" s="189" t="s">
        <v>214</v>
      </c>
      <c r="E2273" s="189" t="s">
        <v>292</v>
      </c>
      <c r="F2273" s="189" t="s">
        <v>270</v>
      </c>
      <c r="G2273" s="347" t="str">
        <f t="shared" si="353"/>
        <v>4.6.90.76.99</v>
      </c>
      <c r="H2273" s="61" t="s">
        <v>764</v>
      </c>
      <c r="I2273" s="202" t="str">
        <f t="shared" si="361"/>
        <v>A</v>
      </c>
      <c r="J2273" s="269">
        <f t="shared" si="360"/>
        <v>5</v>
      </c>
      <c r="K2273" s="470" t="s">
        <v>61</v>
      </c>
      <c r="M2273" s="69" t="str">
        <f t="shared" si="354"/>
        <v>4.6.90.76.99</v>
      </c>
      <c r="N2273" s="69" t="str">
        <f t="shared" si="355"/>
        <v>46907699</v>
      </c>
      <c r="O2273" s="69" t="b">
        <f t="shared" si="356"/>
        <v>1</v>
      </c>
      <c r="P2273" s="186" t="str">
        <f t="shared" si="352"/>
        <v>46907699</v>
      </c>
      <c r="R2273" s="409" t="str">
        <f t="shared" si="357"/>
        <v>A</v>
      </c>
      <c r="S2273" s="6" t="b">
        <f t="shared" si="358"/>
        <v>1</v>
      </c>
      <c r="U2273" s="69" t="str">
        <f t="shared" si="359"/>
        <v>4.6.90.76.99 - OUTROS REFINANCIAMENTOS DA DIVIDA MOBILIÁRIA</v>
      </c>
    </row>
    <row r="2274" spans="1:21" x14ac:dyDescent="0.25">
      <c r="B2274" s="384" t="s">
        <v>307</v>
      </c>
      <c r="C2274" s="322" t="s">
        <v>318</v>
      </c>
      <c r="D2274" s="322" t="s">
        <v>214</v>
      </c>
      <c r="E2274" s="322" t="s">
        <v>293</v>
      </c>
      <c r="F2274" s="322" t="s">
        <v>264</v>
      </c>
      <c r="G2274" s="346" t="str">
        <f t="shared" si="353"/>
        <v>4.6.90.77.00</v>
      </c>
      <c r="H2274" s="68" t="s">
        <v>209</v>
      </c>
      <c r="I2274" s="245" t="str">
        <f t="shared" si="361"/>
        <v>S</v>
      </c>
      <c r="J2274" s="310">
        <f t="shared" si="360"/>
        <v>4</v>
      </c>
      <c r="K2274" s="469" t="s">
        <v>60</v>
      </c>
      <c r="M2274" s="69" t="str">
        <f t="shared" si="354"/>
        <v>4.6.90.77.00</v>
      </c>
      <c r="N2274" s="69" t="str">
        <f t="shared" si="355"/>
        <v>46907700</v>
      </c>
      <c r="O2274" s="69" t="b">
        <f t="shared" si="356"/>
        <v>1</v>
      </c>
      <c r="P2274" s="186" t="str">
        <f t="shared" si="352"/>
        <v>46907700</v>
      </c>
      <c r="R2274" s="407" t="str">
        <f t="shared" si="357"/>
        <v>S</v>
      </c>
      <c r="S2274" s="2" t="b">
        <f t="shared" si="358"/>
        <v>1</v>
      </c>
      <c r="U2274" s="69" t="str">
        <f t="shared" si="359"/>
        <v>4.6.90.77.00 - PRINCIPAL CORRIGIDO DA DÍVIDA CONTRATUAL REFINANCIADO</v>
      </c>
    </row>
    <row r="2275" spans="1:21" x14ac:dyDescent="0.25">
      <c r="B2275" s="188" t="s">
        <v>307</v>
      </c>
      <c r="C2275" s="189" t="s">
        <v>318</v>
      </c>
      <c r="D2275" s="189" t="s">
        <v>214</v>
      </c>
      <c r="E2275" s="189" t="s">
        <v>293</v>
      </c>
      <c r="F2275" s="189" t="s">
        <v>251</v>
      </c>
      <c r="G2275" s="347" t="str">
        <f t="shared" si="353"/>
        <v>4.6.90.77.01</v>
      </c>
      <c r="H2275" s="61" t="s">
        <v>210</v>
      </c>
      <c r="I2275" s="202" t="str">
        <f t="shared" si="361"/>
        <v>A</v>
      </c>
      <c r="J2275" s="269">
        <f t="shared" si="360"/>
        <v>5</v>
      </c>
      <c r="K2275" s="470" t="s">
        <v>61</v>
      </c>
      <c r="M2275" s="69" t="str">
        <f t="shared" si="354"/>
        <v>4.6.90.77.01</v>
      </c>
      <c r="N2275" s="69" t="str">
        <f t="shared" si="355"/>
        <v>46907701</v>
      </c>
      <c r="O2275" s="69" t="b">
        <f t="shared" si="356"/>
        <v>1</v>
      </c>
      <c r="P2275" s="186" t="str">
        <f t="shared" si="352"/>
        <v>46907701</v>
      </c>
      <c r="R2275" s="407" t="str">
        <f t="shared" si="357"/>
        <v>A</v>
      </c>
      <c r="S2275" s="2" t="b">
        <f t="shared" si="358"/>
        <v>1</v>
      </c>
      <c r="U2275" s="69" t="str">
        <f t="shared" si="359"/>
        <v>4.6.90.77.01 - REFINANCIAMENTO DO PRINCIPAL - DIV.CONTRATUAL</v>
      </c>
    </row>
    <row r="2276" spans="1:21" x14ac:dyDescent="0.25">
      <c r="B2276" s="188" t="s">
        <v>307</v>
      </c>
      <c r="C2276" s="189" t="s">
        <v>318</v>
      </c>
      <c r="D2276" s="189" t="s">
        <v>214</v>
      </c>
      <c r="E2276" s="189" t="s">
        <v>293</v>
      </c>
      <c r="F2276" s="189" t="s">
        <v>216</v>
      </c>
      <c r="G2276" s="347" t="str">
        <f t="shared" si="353"/>
        <v>4.6.90.77.02</v>
      </c>
      <c r="H2276" s="61" t="s">
        <v>765</v>
      </c>
      <c r="I2276" s="202" t="str">
        <f t="shared" si="361"/>
        <v>A</v>
      </c>
      <c r="J2276" s="269">
        <f t="shared" si="360"/>
        <v>5</v>
      </c>
      <c r="K2276" s="470" t="s">
        <v>61</v>
      </c>
      <c r="M2276" s="69" t="str">
        <f t="shared" si="354"/>
        <v>4.6.90.77.02</v>
      </c>
      <c r="N2276" s="69" t="str">
        <f t="shared" si="355"/>
        <v>46907702</v>
      </c>
      <c r="O2276" s="69" t="b">
        <f t="shared" si="356"/>
        <v>1</v>
      </c>
      <c r="P2276" s="186" t="str">
        <f t="shared" si="352"/>
        <v>46907702</v>
      </c>
      <c r="R2276" s="407" t="str">
        <f t="shared" si="357"/>
        <v>A</v>
      </c>
      <c r="S2276" s="2" t="b">
        <f t="shared" si="358"/>
        <v>1</v>
      </c>
      <c r="U2276" s="69" t="str">
        <f t="shared" si="359"/>
        <v>4.6.90.77.02 - VARIAÇÃO CAMBIAL DIV.CONTRATUAL REFINANCIADA</v>
      </c>
    </row>
    <row r="2277" spans="1:21" x14ac:dyDescent="0.25">
      <c r="B2277" s="188" t="s">
        <v>307</v>
      </c>
      <c r="C2277" s="189" t="s">
        <v>318</v>
      </c>
      <c r="D2277" s="189" t="s">
        <v>214</v>
      </c>
      <c r="E2277" s="189" t="s">
        <v>293</v>
      </c>
      <c r="F2277" s="189" t="s">
        <v>217</v>
      </c>
      <c r="G2277" s="347" t="str">
        <f t="shared" si="353"/>
        <v>4.6.90.77.03</v>
      </c>
      <c r="H2277" s="61" t="s">
        <v>211</v>
      </c>
      <c r="I2277" s="202" t="str">
        <f t="shared" si="361"/>
        <v>A</v>
      </c>
      <c r="J2277" s="269">
        <f t="shared" si="360"/>
        <v>5</v>
      </c>
      <c r="K2277" s="470" t="s">
        <v>61</v>
      </c>
      <c r="M2277" s="69" t="str">
        <f t="shared" si="354"/>
        <v>4.6.90.77.03</v>
      </c>
      <c r="N2277" s="69" t="str">
        <f t="shared" si="355"/>
        <v>46907703</v>
      </c>
      <c r="O2277" s="69" t="b">
        <f t="shared" si="356"/>
        <v>1</v>
      </c>
      <c r="P2277" s="186" t="str">
        <f t="shared" si="352"/>
        <v>46907703</v>
      </c>
      <c r="R2277" s="407" t="str">
        <f t="shared" si="357"/>
        <v>A</v>
      </c>
      <c r="S2277" s="2" t="b">
        <f t="shared" si="358"/>
        <v>1</v>
      </c>
      <c r="U2277" s="69" t="str">
        <f t="shared" si="359"/>
        <v>4.6.90.77.03 - ATUALIZ.MONET.DA DIV.CONTRATUAL REFINANCIADA</v>
      </c>
    </row>
    <row r="2278" spans="1:21" x14ac:dyDescent="0.25">
      <c r="B2278" s="188" t="s">
        <v>307</v>
      </c>
      <c r="C2278" s="189" t="s">
        <v>318</v>
      </c>
      <c r="D2278" s="189" t="s">
        <v>214</v>
      </c>
      <c r="E2278" s="189" t="s">
        <v>293</v>
      </c>
      <c r="F2278" s="189" t="s">
        <v>270</v>
      </c>
      <c r="G2278" s="347" t="str">
        <f t="shared" si="353"/>
        <v>4.6.90.77.99</v>
      </c>
      <c r="H2278" s="61" t="s">
        <v>212</v>
      </c>
      <c r="I2278" s="202" t="str">
        <f t="shared" si="361"/>
        <v>A</v>
      </c>
      <c r="J2278" s="269">
        <f t="shared" si="360"/>
        <v>5</v>
      </c>
      <c r="K2278" s="470" t="s">
        <v>61</v>
      </c>
      <c r="M2278" s="69" t="str">
        <f t="shared" si="354"/>
        <v>4.6.90.77.99</v>
      </c>
      <c r="N2278" s="69" t="str">
        <f t="shared" si="355"/>
        <v>46907799</v>
      </c>
      <c r="O2278" s="69" t="b">
        <f t="shared" si="356"/>
        <v>1</v>
      </c>
      <c r="P2278" s="186" t="str">
        <f t="shared" si="352"/>
        <v>46907799</v>
      </c>
      <c r="R2278" s="407" t="str">
        <f t="shared" si="357"/>
        <v>A</v>
      </c>
      <c r="S2278" s="2" t="b">
        <f t="shared" si="358"/>
        <v>1</v>
      </c>
      <c r="U2278" s="69" t="str">
        <f t="shared" si="359"/>
        <v>4.6.90.77.99 - OUTROS VALORES DIVIDA CONTRATUAL REFINANCIADA</v>
      </c>
    </row>
    <row r="2279" spans="1:21" x14ac:dyDescent="0.25">
      <c r="B2279" s="380" t="s">
        <v>307</v>
      </c>
      <c r="C2279" s="318" t="s">
        <v>318</v>
      </c>
      <c r="D2279" s="318" t="s">
        <v>214</v>
      </c>
      <c r="E2279" s="318" t="s">
        <v>317</v>
      </c>
      <c r="F2279" s="318" t="s">
        <v>264</v>
      </c>
      <c r="G2279" s="341" t="str">
        <f t="shared" si="353"/>
        <v>4.6.90.91.00</v>
      </c>
      <c r="H2279" s="3" t="s">
        <v>85</v>
      </c>
      <c r="I2279" s="241" t="str">
        <f t="shared" si="361"/>
        <v>A</v>
      </c>
      <c r="J2279" s="307">
        <f t="shared" si="360"/>
        <v>4</v>
      </c>
      <c r="K2279" s="465" t="s">
        <v>53</v>
      </c>
      <c r="M2279" s="69" t="str">
        <f t="shared" si="354"/>
        <v>4.6.90.91.00</v>
      </c>
      <c r="N2279" s="69" t="str">
        <f t="shared" si="355"/>
        <v>46909100</v>
      </c>
      <c r="O2279" s="69" t="b">
        <f t="shared" si="356"/>
        <v>1</v>
      </c>
      <c r="P2279" s="186" t="str">
        <f t="shared" si="352"/>
        <v>46909100</v>
      </c>
      <c r="R2279" s="407" t="str">
        <f t="shared" si="357"/>
        <v>A</v>
      </c>
      <c r="S2279" s="2" t="b">
        <f t="shared" si="358"/>
        <v>1</v>
      </c>
      <c r="U2279" s="69" t="str">
        <f t="shared" si="359"/>
        <v>4.6.90.91.00 - SENTENÇAS JUDICIAIS</v>
      </c>
    </row>
    <row r="2280" spans="1:21" x14ac:dyDescent="0.25">
      <c r="B2280" s="380" t="s">
        <v>307</v>
      </c>
      <c r="C2280" s="318" t="s">
        <v>318</v>
      </c>
      <c r="D2280" s="318" t="s">
        <v>214</v>
      </c>
      <c r="E2280" s="318" t="s">
        <v>263</v>
      </c>
      <c r="F2280" s="318" t="s">
        <v>264</v>
      </c>
      <c r="G2280" s="341" t="str">
        <f t="shared" si="353"/>
        <v>4.6.90.92.00</v>
      </c>
      <c r="H2280" s="3" t="s">
        <v>88</v>
      </c>
      <c r="I2280" s="241" t="str">
        <f t="shared" si="361"/>
        <v>A</v>
      </c>
      <c r="J2280" s="307">
        <f t="shared" si="360"/>
        <v>4</v>
      </c>
      <c r="K2280" s="465" t="s">
        <v>53</v>
      </c>
      <c r="M2280" s="69" t="str">
        <f t="shared" si="354"/>
        <v>4.6.90.92.00</v>
      </c>
      <c r="N2280" s="69" t="str">
        <f t="shared" si="355"/>
        <v>46909200</v>
      </c>
      <c r="O2280" s="69" t="b">
        <f t="shared" si="356"/>
        <v>1</v>
      </c>
      <c r="P2280" s="186" t="str">
        <f t="shared" si="352"/>
        <v>46909200</v>
      </c>
      <c r="R2280" s="407" t="str">
        <f t="shared" si="357"/>
        <v>A</v>
      </c>
      <c r="S2280" s="2" t="b">
        <f t="shared" si="358"/>
        <v>1</v>
      </c>
      <c r="U2280" s="69" t="str">
        <f t="shared" si="359"/>
        <v>4.6.90.92.00 - DESPESAS DE EXERCÍCIOS ANTERIORES</v>
      </c>
    </row>
    <row r="2281" spans="1:21" x14ac:dyDescent="0.25">
      <c r="B2281" s="380" t="s">
        <v>307</v>
      </c>
      <c r="C2281" s="318" t="s">
        <v>318</v>
      </c>
      <c r="D2281" s="318" t="s">
        <v>214</v>
      </c>
      <c r="E2281" s="318" t="s">
        <v>302</v>
      </c>
      <c r="F2281" s="318" t="s">
        <v>264</v>
      </c>
      <c r="G2281" s="341" t="str">
        <f t="shared" si="353"/>
        <v>4.6.90.93.00</v>
      </c>
      <c r="H2281" s="3" t="s">
        <v>9</v>
      </c>
      <c r="I2281" s="241" t="str">
        <f t="shared" si="361"/>
        <v>A</v>
      </c>
      <c r="J2281" s="307">
        <f t="shared" si="360"/>
        <v>4</v>
      </c>
      <c r="K2281" s="465" t="s">
        <v>53</v>
      </c>
      <c r="M2281" s="69" t="str">
        <f t="shared" si="354"/>
        <v>4.6.90.93.00</v>
      </c>
      <c r="N2281" s="69" t="str">
        <f t="shared" si="355"/>
        <v>46909300</v>
      </c>
      <c r="O2281" s="69" t="b">
        <f t="shared" si="356"/>
        <v>1</v>
      </c>
      <c r="P2281" s="186" t="str">
        <f t="shared" si="352"/>
        <v>46909300</v>
      </c>
      <c r="R2281" s="407" t="str">
        <f t="shared" si="357"/>
        <v>A</v>
      </c>
      <c r="S2281" s="2" t="b">
        <f t="shared" si="358"/>
        <v>1</v>
      </c>
      <c r="U2281" s="69" t="str">
        <f t="shared" si="359"/>
        <v>4.6.90.93.00 - INDENIZAÇÕES E RESTITUIÇÕES</v>
      </c>
    </row>
    <row r="2282" spans="1:21" s="62" customFormat="1" ht="30" x14ac:dyDescent="0.25">
      <c r="A2282" s="158"/>
      <c r="B2282" s="381" t="s">
        <v>307</v>
      </c>
      <c r="C2282" s="319" t="s">
        <v>318</v>
      </c>
      <c r="D2282" s="319" t="s">
        <v>317</v>
      </c>
      <c r="E2282" s="319" t="s">
        <v>264</v>
      </c>
      <c r="F2282" s="319" t="s">
        <v>264</v>
      </c>
      <c r="G2282" s="342" t="str">
        <f t="shared" si="353"/>
        <v>4.6.91.00.00</v>
      </c>
      <c r="H2282" s="77" t="s">
        <v>633</v>
      </c>
      <c r="I2282" s="243" t="str">
        <f t="shared" si="361"/>
        <v>S</v>
      </c>
      <c r="J2282" s="308">
        <f t="shared" si="360"/>
        <v>3</v>
      </c>
      <c r="K2282" s="137" t="s">
        <v>57</v>
      </c>
      <c r="M2282" s="69" t="str">
        <f t="shared" si="354"/>
        <v>4.6.91.00.00</v>
      </c>
      <c r="N2282" s="69" t="str">
        <f t="shared" si="355"/>
        <v>46910000</v>
      </c>
      <c r="O2282" s="69" t="b">
        <f t="shared" si="356"/>
        <v>1</v>
      </c>
      <c r="P2282" s="186" t="str">
        <f t="shared" si="352"/>
        <v>46910000</v>
      </c>
      <c r="R2282" s="409" t="str">
        <f t="shared" si="357"/>
        <v>S</v>
      </c>
      <c r="S2282" s="62" t="b">
        <f t="shared" si="358"/>
        <v>1</v>
      </c>
      <c r="U2282" s="69" t="str">
        <f t="shared" si="359"/>
        <v>4.6.91.00.00 - APLICAÇÃO DIRETA DECORRENTE DE OPERAÇÃO ENTRE ÓRGÃOS, FUNDOS E ENTIDADES INTEGRANTES DOS ORÇAMENTOS FISCAL E DA SEGURIDADE SOCIAL</v>
      </c>
    </row>
    <row r="2283" spans="1:21" s="62" customFormat="1" x14ac:dyDescent="0.25">
      <c r="A2283" s="158"/>
      <c r="B2283" s="134">
        <v>4</v>
      </c>
      <c r="C2283" s="110" t="s">
        <v>318</v>
      </c>
      <c r="D2283" s="110" t="s">
        <v>317</v>
      </c>
      <c r="E2283" s="110" t="s">
        <v>288</v>
      </c>
      <c r="F2283" s="110" t="s">
        <v>264</v>
      </c>
      <c r="G2283" s="343" t="str">
        <f t="shared" si="353"/>
        <v>4.6.91.71.00</v>
      </c>
      <c r="H2283" s="111" t="s">
        <v>204</v>
      </c>
      <c r="I2283" s="198" t="str">
        <f t="shared" si="361"/>
        <v>A</v>
      </c>
      <c r="J2283" s="265">
        <f t="shared" si="360"/>
        <v>4</v>
      </c>
      <c r="K2283" s="467" t="s">
        <v>53</v>
      </c>
      <c r="M2283" s="69" t="str">
        <f t="shared" si="354"/>
        <v>4.6.91.71.00</v>
      </c>
      <c r="N2283" s="69" t="str">
        <f t="shared" si="355"/>
        <v>46917100</v>
      </c>
      <c r="O2283" s="69" t="b">
        <f t="shared" si="356"/>
        <v>1</v>
      </c>
      <c r="P2283" s="186" t="str">
        <f t="shared" si="352"/>
        <v>46917100</v>
      </c>
      <c r="R2283" s="409" t="str">
        <f t="shared" si="357"/>
        <v>A</v>
      </c>
      <c r="S2283" s="62" t="b">
        <f t="shared" si="358"/>
        <v>1</v>
      </c>
      <c r="U2283" s="69" t="str">
        <f t="shared" si="359"/>
        <v>4.6.91.71.00 - PRINCIPAL DA DÍVIDA CONTRATUAL RESGATADO</v>
      </c>
    </row>
    <row r="2284" spans="1:21" s="62" customFormat="1" x14ac:dyDescent="0.25">
      <c r="A2284" s="158"/>
      <c r="B2284" s="134">
        <v>4</v>
      </c>
      <c r="C2284" s="110" t="s">
        <v>318</v>
      </c>
      <c r="D2284" s="110" t="s">
        <v>317</v>
      </c>
      <c r="E2284" s="110" t="s">
        <v>289</v>
      </c>
      <c r="F2284" s="110" t="s">
        <v>264</v>
      </c>
      <c r="G2284" s="343" t="str">
        <f t="shared" si="353"/>
        <v>4.6.91.72.00</v>
      </c>
      <c r="H2284" s="111" t="s">
        <v>205</v>
      </c>
      <c r="I2284" s="198" t="str">
        <f t="shared" si="361"/>
        <v>A</v>
      </c>
      <c r="J2284" s="265">
        <f t="shared" si="360"/>
        <v>4</v>
      </c>
      <c r="K2284" s="467" t="s">
        <v>53</v>
      </c>
      <c r="M2284" s="69" t="str">
        <f t="shared" si="354"/>
        <v>4.6.91.72.00</v>
      </c>
      <c r="N2284" s="69" t="str">
        <f t="shared" si="355"/>
        <v>46917200</v>
      </c>
      <c r="O2284" s="69" t="b">
        <f t="shared" si="356"/>
        <v>1</v>
      </c>
      <c r="P2284" s="186" t="str">
        <f t="shared" si="352"/>
        <v>46917200</v>
      </c>
      <c r="R2284" s="409" t="str">
        <f t="shared" si="357"/>
        <v>A</v>
      </c>
      <c r="S2284" s="62" t="b">
        <f t="shared" si="358"/>
        <v>1</v>
      </c>
      <c r="U2284" s="69" t="str">
        <f t="shared" si="359"/>
        <v>4.6.91.72.00 - PRINCIPAL DA DÍVIDA MOBILIÁRIA RESGATADO</v>
      </c>
    </row>
    <row r="2285" spans="1:21" s="62" customFormat="1" x14ac:dyDescent="0.25">
      <c r="A2285" s="158"/>
      <c r="B2285" s="134">
        <v>4</v>
      </c>
      <c r="C2285" s="110" t="s">
        <v>318</v>
      </c>
      <c r="D2285" s="110" t="s">
        <v>317</v>
      </c>
      <c r="E2285" s="110" t="s">
        <v>290</v>
      </c>
      <c r="F2285" s="110" t="s">
        <v>264</v>
      </c>
      <c r="G2285" s="343" t="str">
        <f t="shared" si="353"/>
        <v>4.6.91.73.00</v>
      </c>
      <c r="H2285" s="111" t="s">
        <v>343</v>
      </c>
      <c r="I2285" s="198" t="str">
        <f t="shared" si="361"/>
        <v>A</v>
      </c>
      <c r="J2285" s="265">
        <f t="shared" si="360"/>
        <v>4</v>
      </c>
      <c r="K2285" s="467" t="s">
        <v>53</v>
      </c>
      <c r="M2285" s="69" t="str">
        <f t="shared" si="354"/>
        <v>4.6.91.73.00</v>
      </c>
      <c r="N2285" s="69" t="str">
        <f t="shared" si="355"/>
        <v>46917300</v>
      </c>
      <c r="O2285" s="69" t="b">
        <f t="shared" si="356"/>
        <v>1</v>
      </c>
      <c r="P2285" s="186" t="str">
        <f t="shared" si="352"/>
        <v>46917300</v>
      </c>
      <c r="R2285" s="409" t="str">
        <f t="shared" si="357"/>
        <v>A</v>
      </c>
      <c r="S2285" s="62" t="b">
        <f t="shared" si="358"/>
        <v>1</v>
      </c>
      <c r="U2285" s="69" t="str">
        <f t="shared" si="359"/>
        <v>4.6.91.73.00 - CORREÇÃO MONETÁRIA OU CAMBIAL DA DÍVIDA CONTRATUAL RESGATADA</v>
      </c>
    </row>
    <row r="2286" spans="1:21" s="62" customFormat="1" x14ac:dyDescent="0.25">
      <c r="A2286" s="158"/>
      <c r="B2286" s="134">
        <v>4</v>
      </c>
      <c r="C2286" s="110" t="s">
        <v>318</v>
      </c>
      <c r="D2286" s="110" t="s">
        <v>317</v>
      </c>
      <c r="E2286" s="110" t="s">
        <v>291</v>
      </c>
      <c r="F2286" s="110" t="s">
        <v>264</v>
      </c>
      <c r="G2286" s="343" t="str">
        <f t="shared" si="353"/>
        <v>4.6.91.74.00</v>
      </c>
      <c r="H2286" s="111" t="s">
        <v>344</v>
      </c>
      <c r="I2286" s="198" t="str">
        <f t="shared" si="361"/>
        <v>A</v>
      </c>
      <c r="J2286" s="265">
        <f t="shared" si="360"/>
        <v>4</v>
      </c>
      <c r="K2286" s="467" t="s">
        <v>53</v>
      </c>
      <c r="M2286" s="69" t="str">
        <f t="shared" si="354"/>
        <v>4.6.91.74.00</v>
      </c>
      <c r="N2286" s="69" t="str">
        <f t="shared" si="355"/>
        <v>46917400</v>
      </c>
      <c r="O2286" s="69" t="b">
        <f t="shared" si="356"/>
        <v>1</v>
      </c>
      <c r="P2286" s="186" t="str">
        <f t="shared" si="352"/>
        <v>46917400</v>
      </c>
      <c r="R2286" s="409" t="str">
        <f t="shared" si="357"/>
        <v>A</v>
      </c>
      <c r="S2286" s="62" t="b">
        <f t="shared" si="358"/>
        <v>1</v>
      </c>
      <c r="U2286" s="69" t="str">
        <f t="shared" si="359"/>
        <v>4.6.91.74.00 - CORREÇÃO MONETÁRIA OU CAMBIAL DA DÍVIDA MOBILIÁRIA RESGATADA</v>
      </c>
    </row>
    <row r="2287" spans="1:21" s="62" customFormat="1" x14ac:dyDescent="0.25">
      <c r="A2287" s="158"/>
      <c r="B2287" s="134">
        <v>4</v>
      </c>
      <c r="C2287" s="110" t="s">
        <v>318</v>
      </c>
      <c r="D2287" s="110" t="s">
        <v>317</v>
      </c>
      <c r="E2287" s="110" t="s">
        <v>321</v>
      </c>
      <c r="F2287" s="110" t="s">
        <v>264</v>
      </c>
      <c r="G2287" s="343" t="str">
        <f t="shared" si="353"/>
        <v>4.6.91.75.00</v>
      </c>
      <c r="H2287" s="111" t="s">
        <v>518</v>
      </c>
      <c r="I2287" s="198" t="str">
        <f t="shared" si="361"/>
        <v>A</v>
      </c>
      <c r="J2287" s="265">
        <f t="shared" si="360"/>
        <v>4</v>
      </c>
      <c r="K2287" s="467" t="s">
        <v>53</v>
      </c>
      <c r="M2287" s="69" t="str">
        <f t="shared" si="354"/>
        <v>4.6.91.75.00</v>
      </c>
      <c r="N2287" s="69" t="str">
        <f t="shared" si="355"/>
        <v>46917500</v>
      </c>
      <c r="O2287" s="69" t="b">
        <f t="shared" si="356"/>
        <v>1</v>
      </c>
      <c r="P2287" s="186" t="str">
        <f t="shared" si="352"/>
        <v>46917500</v>
      </c>
      <c r="R2287" s="409" t="str">
        <f t="shared" si="357"/>
        <v>A</v>
      </c>
      <c r="S2287" s="62" t="b">
        <f t="shared" si="358"/>
        <v>1</v>
      </c>
      <c r="U2287" s="69" t="str">
        <f t="shared" si="359"/>
        <v>4.6.91.75.00 - CORREÇÃO MONETÁRIA DA DÍVIDA DE OPERAÇÃO DE CRÉDITO POR ANTECIPAÇÃO DA RECEITA</v>
      </c>
    </row>
    <row r="2288" spans="1:21" s="62" customFormat="1" x14ac:dyDescent="0.25">
      <c r="A2288" s="158"/>
      <c r="B2288" s="134">
        <v>4</v>
      </c>
      <c r="C2288" s="110" t="s">
        <v>318</v>
      </c>
      <c r="D2288" s="110" t="s">
        <v>317</v>
      </c>
      <c r="E2288" s="110" t="s">
        <v>292</v>
      </c>
      <c r="F2288" s="110" t="s">
        <v>264</v>
      </c>
      <c r="G2288" s="343" t="str">
        <f t="shared" si="353"/>
        <v>4.6.91.76.00</v>
      </c>
      <c r="H2288" s="111" t="s">
        <v>208</v>
      </c>
      <c r="I2288" s="198" t="str">
        <f t="shared" si="361"/>
        <v>A</v>
      </c>
      <c r="J2288" s="265">
        <f t="shared" si="360"/>
        <v>4</v>
      </c>
      <c r="K2288" s="467" t="s">
        <v>53</v>
      </c>
      <c r="M2288" s="69" t="str">
        <f t="shared" si="354"/>
        <v>4.6.91.76.00</v>
      </c>
      <c r="N2288" s="69" t="str">
        <f t="shared" si="355"/>
        <v>46917600</v>
      </c>
      <c r="O2288" s="69" t="b">
        <f t="shared" si="356"/>
        <v>1</v>
      </c>
      <c r="P2288" s="186" t="str">
        <f t="shared" ref="P2288:P2311" si="362">TRIM(SUBSTITUTE(TEXT(G2288,"00000000"),".",""))</f>
        <v>46917600</v>
      </c>
      <c r="R2288" s="409" t="str">
        <f t="shared" si="357"/>
        <v>A</v>
      </c>
      <c r="S2288" s="62" t="b">
        <f t="shared" si="358"/>
        <v>1</v>
      </c>
      <c r="U2288" s="69" t="str">
        <f t="shared" si="359"/>
        <v>4.6.91.76.00 - PRINCIPAL CORRIGIDO DA DÍVIDA MOBILIÁRIA REFINANCIADO</v>
      </c>
    </row>
    <row r="2289" spans="1:21" s="62" customFormat="1" x14ac:dyDescent="0.25">
      <c r="A2289" s="158"/>
      <c r="B2289" s="134">
        <v>4</v>
      </c>
      <c r="C2289" s="110" t="s">
        <v>318</v>
      </c>
      <c r="D2289" s="110" t="s">
        <v>317</v>
      </c>
      <c r="E2289" s="110" t="s">
        <v>293</v>
      </c>
      <c r="F2289" s="110" t="s">
        <v>264</v>
      </c>
      <c r="G2289" s="343" t="str">
        <f t="shared" si="353"/>
        <v>4.6.91.77.00</v>
      </c>
      <c r="H2289" s="111" t="s">
        <v>209</v>
      </c>
      <c r="I2289" s="198" t="str">
        <f t="shared" si="361"/>
        <v>A</v>
      </c>
      <c r="J2289" s="265">
        <f t="shared" si="360"/>
        <v>4</v>
      </c>
      <c r="K2289" s="467" t="s">
        <v>53</v>
      </c>
      <c r="M2289" s="69" t="str">
        <f t="shared" si="354"/>
        <v>4.6.91.77.00</v>
      </c>
      <c r="N2289" s="69" t="str">
        <f t="shared" si="355"/>
        <v>46917700</v>
      </c>
      <c r="O2289" s="69" t="b">
        <f t="shared" si="356"/>
        <v>1</v>
      </c>
      <c r="P2289" s="186" t="str">
        <f t="shared" si="362"/>
        <v>46917700</v>
      </c>
      <c r="R2289" s="409" t="str">
        <f t="shared" si="357"/>
        <v>A</v>
      </c>
      <c r="S2289" s="62" t="b">
        <f t="shared" si="358"/>
        <v>1</v>
      </c>
      <c r="U2289" s="69" t="str">
        <f t="shared" si="359"/>
        <v>4.6.91.77.00 - PRINCIPAL CORRIGIDO DA DÍVIDA CONTRATUAL REFINANCIADO</v>
      </c>
    </row>
    <row r="2290" spans="1:21" s="62" customFormat="1" x14ac:dyDescent="0.25">
      <c r="A2290" s="158"/>
      <c r="B2290" s="134">
        <v>4</v>
      </c>
      <c r="C2290" s="110" t="s">
        <v>318</v>
      </c>
      <c r="D2290" s="110" t="s">
        <v>317</v>
      </c>
      <c r="E2290" s="110" t="s">
        <v>317</v>
      </c>
      <c r="F2290" s="110" t="s">
        <v>264</v>
      </c>
      <c r="G2290" s="343" t="str">
        <f t="shared" si="353"/>
        <v>4.6.91.91.00</v>
      </c>
      <c r="H2290" s="111" t="s">
        <v>85</v>
      </c>
      <c r="I2290" s="198" t="str">
        <f t="shared" si="361"/>
        <v>A</v>
      </c>
      <c r="J2290" s="265">
        <f t="shared" si="360"/>
        <v>4</v>
      </c>
      <c r="K2290" s="467" t="s">
        <v>53</v>
      </c>
      <c r="M2290" s="69" t="str">
        <f t="shared" si="354"/>
        <v>4.6.91.91.00</v>
      </c>
      <c r="N2290" s="69" t="str">
        <f t="shared" si="355"/>
        <v>46919100</v>
      </c>
      <c r="O2290" s="69" t="b">
        <f t="shared" si="356"/>
        <v>1</v>
      </c>
      <c r="P2290" s="186" t="str">
        <f t="shared" si="362"/>
        <v>46919100</v>
      </c>
      <c r="R2290" s="409" t="str">
        <f t="shared" si="357"/>
        <v>A</v>
      </c>
      <c r="S2290" s="62" t="b">
        <f t="shared" si="358"/>
        <v>1</v>
      </c>
      <c r="U2290" s="69" t="str">
        <f t="shared" si="359"/>
        <v>4.6.91.91.00 - SENTENÇAS JUDICIAIS</v>
      </c>
    </row>
    <row r="2291" spans="1:21" s="62" customFormat="1" x14ac:dyDescent="0.25">
      <c r="A2291" s="158"/>
      <c r="B2291" s="134">
        <v>4</v>
      </c>
      <c r="C2291" s="110" t="s">
        <v>318</v>
      </c>
      <c r="D2291" s="110" t="s">
        <v>317</v>
      </c>
      <c r="E2291" s="110" t="s">
        <v>263</v>
      </c>
      <c r="F2291" s="110" t="s">
        <v>264</v>
      </c>
      <c r="G2291" s="343" t="str">
        <f t="shared" si="353"/>
        <v>4.6.91.92.00</v>
      </c>
      <c r="H2291" s="111" t="s">
        <v>88</v>
      </c>
      <c r="I2291" s="198" t="str">
        <f t="shared" si="361"/>
        <v>A</v>
      </c>
      <c r="J2291" s="265">
        <f t="shared" si="360"/>
        <v>4</v>
      </c>
      <c r="K2291" s="467" t="s">
        <v>53</v>
      </c>
      <c r="M2291" s="69" t="str">
        <f t="shared" si="354"/>
        <v>4.6.91.92.00</v>
      </c>
      <c r="N2291" s="69" t="str">
        <f t="shared" si="355"/>
        <v>46919200</v>
      </c>
      <c r="O2291" s="69" t="b">
        <f t="shared" si="356"/>
        <v>1</v>
      </c>
      <c r="P2291" s="186" t="str">
        <f t="shared" si="362"/>
        <v>46919200</v>
      </c>
      <c r="R2291" s="409" t="str">
        <f t="shared" si="357"/>
        <v>A</v>
      </c>
      <c r="S2291" s="62" t="b">
        <f t="shared" si="358"/>
        <v>1</v>
      </c>
      <c r="U2291" s="69" t="str">
        <f t="shared" si="359"/>
        <v>4.6.91.92.00 - DESPESAS DE EXERCÍCIOS ANTERIORES</v>
      </c>
    </row>
    <row r="2292" spans="1:21" s="62" customFormat="1" x14ac:dyDescent="0.25">
      <c r="A2292" s="158"/>
      <c r="B2292" s="134">
        <v>4</v>
      </c>
      <c r="C2292" s="110" t="s">
        <v>318</v>
      </c>
      <c r="D2292" s="110" t="s">
        <v>317</v>
      </c>
      <c r="E2292" s="110" t="s">
        <v>302</v>
      </c>
      <c r="F2292" s="110" t="s">
        <v>264</v>
      </c>
      <c r="G2292" s="343" t="str">
        <f t="shared" si="353"/>
        <v>4.6.91.93.00</v>
      </c>
      <c r="H2292" s="111" t="s">
        <v>9</v>
      </c>
      <c r="I2292" s="198" t="str">
        <f t="shared" si="361"/>
        <v>A</v>
      </c>
      <c r="J2292" s="265">
        <f t="shared" si="360"/>
        <v>4</v>
      </c>
      <c r="K2292" s="467" t="s">
        <v>53</v>
      </c>
      <c r="M2292" s="69" t="str">
        <f t="shared" si="354"/>
        <v>4.6.91.93.00</v>
      </c>
      <c r="N2292" s="69" t="str">
        <f t="shared" si="355"/>
        <v>46919300</v>
      </c>
      <c r="O2292" s="69" t="b">
        <f t="shared" si="356"/>
        <v>1</v>
      </c>
      <c r="P2292" s="186" t="str">
        <f t="shared" si="362"/>
        <v>46919300</v>
      </c>
      <c r="R2292" s="409" t="str">
        <f t="shared" si="357"/>
        <v>A</v>
      </c>
      <c r="S2292" s="62" t="b">
        <f t="shared" si="358"/>
        <v>1</v>
      </c>
      <c r="U2292" s="69" t="str">
        <f t="shared" si="359"/>
        <v>4.6.91.93.00 - INDENIZAÇÕES E RESTITUIÇÕES</v>
      </c>
    </row>
    <row r="2293" spans="1:21" ht="30" x14ac:dyDescent="0.25">
      <c r="B2293" s="149" t="s">
        <v>307</v>
      </c>
      <c r="C2293" s="150" t="s">
        <v>318</v>
      </c>
      <c r="D2293" s="150" t="s">
        <v>305</v>
      </c>
      <c r="E2293" s="150" t="s">
        <v>264</v>
      </c>
      <c r="F2293" s="150" t="s">
        <v>264</v>
      </c>
      <c r="G2293" s="340" t="str">
        <f t="shared" si="353"/>
        <v>4.6.95.00.00</v>
      </c>
      <c r="H2293" s="7" t="s">
        <v>766</v>
      </c>
      <c r="I2293" s="240" t="str">
        <f t="shared" si="361"/>
        <v>S</v>
      </c>
      <c r="J2293" s="306">
        <f t="shared" si="360"/>
        <v>3</v>
      </c>
      <c r="K2293" s="137" t="s">
        <v>57</v>
      </c>
      <c r="M2293" s="69" t="str">
        <f t="shared" si="354"/>
        <v>4.6.95.00.00</v>
      </c>
      <c r="N2293" s="69" t="str">
        <f t="shared" si="355"/>
        <v>46950000</v>
      </c>
      <c r="O2293" s="69" t="b">
        <f t="shared" si="356"/>
        <v>1</v>
      </c>
      <c r="P2293" s="186" t="str">
        <f t="shared" si="362"/>
        <v>46950000</v>
      </c>
      <c r="R2293" s="407" t="str">
        <f t="shared" si="357"/>
        <v>S</v>
      </c>
      <c r="S2293" s="2" t="b">
        <f t="shared" si="358"/>
        <v>1</v>
      </c>
      <c r="U2293" s="69" t="str">
        <f t="shared" si="359"/>
        <v>4.6.95.00.00 - APLICAÇÃO DIRETA À CONTA DE RECURSOS DE QUE TRATAM OS §§ 1º E 2º DO ART. 24 DA LEI COMPLEMENTAR Nº 141, DE 2012</v>
      </c>
    </row>
    <row r="2294" spans="1:21" s="69" customFormat="1" x14ac:dyDescent="0.25">
      <c r="A2294" s="157"/>
      <c r="B2294" s="380" t="s">
        <v>307</v>
      </c>
      <c r="C2294" s="318" t="s">
        <v>318</v>
      </c>
      <c r="D2294" s="318" t="s">
        <v>305</v>
      </c>
      <c r="E2294" s="318" t="s">
        <v>288</v>
      </c>
      <c r="F2294" s="318" t="s">
        <v>264</v>
      </c>
      <c r="G2294" s="341" t="str">
        <f t="shared" si="353"/>
        <v>4.6.95.71.00</v>
      </c>
      <c r="H2294" s="3" t="s">
        <v>204</v>
      </c>
      <c r="I2294" s="241" t="str">
        <f t="shared" si="361"/>
        <v>A</v>
      </c>
      <c r="J2294" s="307">
        <f t="shared" si="360"/>
        <v>4</v>
      </c>
      <c r="K2294" s="465" t="s">
        <v>53</v>
      </c>
      <c r="M2294" s="69" t="str">
        <f t="shared" si="354"/>
        <v>4.6.95.71.00</v>
      </c>
      <c r="N2294" s="69" t="str">
        <f t="shared" si="355"/>
        <v>46957100</v>
      </c>
      <c r="O2294" s="69" t="b">
        <f t="shared" si="356"/>
        <v>1</v>
      </c>
      <c r="P2294" s="186" t="str">
        <f t="shared" si="362"/>
        <v>46957100</v>
      </c>
      <c r="R2294" s="407" t="str">
        <f t="shared" si="357"/>
        <v>A</v>
      </c>
      <c r="S2294" s="69" t="b">
        <f t="shared" si="358"/>
        <v>1</v>
      </c>
      <c r="U2294" s="69" t="str">
        <f t="shared" si="359"/>
        <v>4.6.95.71.00 - PRINCIPAL DA DÍVIDA CONTRATUAL RESGATADO</v>
      </c>
    </row>
    <row r="2295" spans="1:21" x14ac:dyDescent="0.25">
      <c r="B2295" s="138" t="s">
        <v>307</v>
      </c>
      <c r="C2295" s="113" t="s">
        <v>318</v>
      </c>
      <c r="D2295" s="113" t="s">
        <v>305</v>
      </c>
      <c r="E2295" s="113" t="s">
        <v>290</v>
      </c>
      <c r="F2295" s="113" t="s">
        <v>264</v>
      </c>
      <c r="G2295" s="353" t="str">
        <f t="shared" si="353"/>
        <v>4.6.95.73.00</v>
      </c>
      <c r="H2295" s="126" t="s">
        <v>343</v>
      </c>
      <c r="I2295" s="242" t="str">
        <f t="shared" si="361"/>
        <v>A</v>
      </c>
      <c r="J2295" s="278">
        <f t="shared" si="360"/>
        <v>4</v>
      </c>
      <c r="K2295" s="467" t="s">
        <v>53</v>
      </c>
      <c r="M2295" s="69" t="str">
        <f t="shared" si="354"/>
        <v>4.6.95.73.00</v>
      </c>
      <c r="N2295" s="69" t="str">
        <f t="shared" si="355"/>
        <v>46957300</v>
      </c>
      <c r="O2295" s="69" t="b">
        <f t="shared" si="356"/>
        <v>1</v>
      </c>
      <c r="P2295" s="186" t="str">
        <f t="shared" si="362"/>
        <v>46957300</v>
      </c>
      <c r="R2295" s="407" t="str">
        <f t="shared" si="357"/>
        <v>A</v>
      </c>
      <c r="S2295" s="2" t="b">
        <f t="shared" si="358"/>
        <v>1</v>
      </c>
      <c r="U2295" s="69" t="str">
        <f t="shared" si="359"/>
        <v>4.6.95.73.00 - CORREÇÃO MONETÁRIA OU CAMBIAL DA DÍVIDA CONTRATUAL RESGATADA</v>
      </c>
    </row>
    <row r="2296" spans="1:21" x14ac:dyDescent="0.25">
      <c r="B2296" s="380" t="s">
        <v>307</v>
      </c>
      <c r="C2296" s="318" t="s">
        <v>318</v>
      </c>
      <c r="D2296" s="318" t="s">
        <v>305</v>
      </c>
      <c r="E2296" s="318" t="s">
        <v>293</v>
      </c>
      <c r="F2296" s="318" t="s">
        <v>264</v>
      </c>
      <c r="G2296" s="341" t="str">
        <f t="shared" si="353"/>
        <v>4.6.95.77.00</v>
      </c>
      <c r="H2296" s="3" t="s">
        <v>209</v>
      </c>
      <c r="I2296" s="241" t="str">
        <f t="shared" si="361"/>
        <v>A</v>
      </c>
      <c r="J2296" s="307">
        <f t="shared" si="360"/>
        <v>4</v>
      </c>
      <c r="K2296" s="465" t="s">
        <v>53</v>
      </c>
      <c r="M2296" s="69" t="str">
        <f t="shared" si="354"/>
        <v>4.6.95.77.00</v>
      </c>
      <c r="N2296" s="69" t="str">
        <f t="shared" si="355"/>
        <v>46957700</v>
      </c>
      <c r="O2296" s="69" t="b">
        <f t="shared" si="356"/>
        <v>1</v>
      </c>
      <c r="P2296" s="186" t="str">
        <f t="shared" si="362"/>
        <v>46957700</v>
      </c>
      <c r="R2296" s="407" t="str">
        <f t="shared" si="357"/>
        <v>A</v>
      </c>
      <c r="S2296" s="2" t="b">
        <f t="shared" si="358"/>
        <v>1</v>
      </c>
      <c r="U2296" s="69" t="str">
        <f t="shared" si="359"/>
        <v>4.6.95.77.00 - PRINCIPAL CORRIGIDO DA DÍVIDA CONTRATUAL REFINANCIADO</v>
      </c>
    </row>
    <row r="2297" spans="1:21" x14ac:dyDescent="0.25">
      <c r="B2297" s="380" t="s">
        <v>307</v>
      </c>
      <c r="C2297" s="318" t="s">
        <v>318</v>
      </c>
      <c r="D2297" s="318" t="s">
        <v>305</v>
      </c>
      <c r="E2297" s="318" t="s">
        <v>317</v>
      </c>
      <c r="F2297" s="318" t="s">
        <v>264</v>
      </c>
      <c r="G2297" s="341" t="str">
        <f t="shared" si="353"/>
        <v>4.6.95.91.00</v>
      </c>
      <c r="H2297" s="3" t="s">
        <v>85</v>
      </c>
      <c r="I2297" s="241" t="str">
        <f t="shared" si="361"/>
        <v>A</v>
      </c>
      <c r="J2297" s="307">
        <f t="shared" si="360"/>
        <v>4</v>
      </c>
      <c r="K2297" s="465" t="s">
        <v>53</v>
      </c>
      <c r="M2297" s="69" t="str">
        <f t="shared" si="354"/>
        <v>4.6.95.91.00</v>
      </c>
      <c r="N2297" s="69" t="str">
        <f t="shared" si="355"/>
        <v>46959100</v>
      </c>
      <c r="O2297" s="69" t="b">
        <f t="shared" si="356"/>
        <v>1</v>
      </c>
      <c r="P2297" s="186" t="str">
        <f t="shared" si="362"/>
        <v>46959100</v>
      </c>
      <c r="R2297" s="407" t="str">
        <f t="shared" si="357"/>
        <v>A</v>
      </c>
      <c r="S2297" s="2" t="b">
        <f t="shared" si="358"/>
        <v>1</v>
      </c>
      <c r="U2297" s="69" t="str">
        <f t="shared" si="359"/>
        <v>4.6.95.91.00 - SENTENÇAS JUDICIAIS</v>
      </c>
    </row>
    <row r="2298" spans="1:21" x14ac:dyDescent="0.25">
      <c r="B2298" s="380" t="s">
        <v>307</v>
      </c>
      <c r="C2298" s="318" t="s">
        <v>318</v>
      </c>
      <c r="D2298" s="318" t="s">
        <v>305</v>
      </c>
      <c r="E2298" s="318" t="s">
        <v>263</v>
      </c>
      <c r="F2298" s="318" t="s">
        <v>264</v>
      </c>
      <c r="G2298" s="341" t="str">
        <f t="shared" si="353"/>
        <v>4.6.95.92.00</v>
      </c>
      <c r="H2298" s="3" t="s">
        <v>88</v>
      </c>
      <c r="I2298" s="241" t="str">
        <f t="shared" si="361"/>
        <v>A</v>
      </c>
      <c r="J2298" s="307">
        <f t="shared" si="360"/>
        <v>4</v>
      </c>
      <c r="K2298" s="465" t="s">
        <v>53</v>
      </c>
      <c r="M2298" s="69" t="str">
        <f t="shared" si="354"/>
        <v>4.6.95.92.00</v>
      </c>
      <c r="N2298" s="69" t="str">
        <f t="shared" si="355"/>
        <v>46959200</v>
      </c>
      <c r="O2298" s="69" t="b">
        <f t="shared" si="356"/>
        <v>1</v>
      </c>
      <c r="P2298" s="186" t="str">
        <f t="shared" si="362"/>
        <v>46959200</v>
      </c>
      <c r="R2298" s="407" t="str">
        <f t="shared" si="357"/>
        <v>A</v>
      </c>
      <c r="S2298" s="2" t="b">
        <f t="shared" si="358"/>
        <v>1</v>
      </c>
      <c r="U2298" s="69" t="str">
        <f t="shared" si="359"/>
        <v>4.6.95.92.00 - DESPESAS DE EXERCÍCIOS ANTERIORES</v>
      </c>
    </row>
    <row r="2299" spans="1:21" x14ac:dyDescent="0.25">
      <c r="B2299" s="380" t="s">
        <v>307</v>
      </c>
      <c r="C2299" s="318" t="s">
        <v>318</v>
      </c>
      <c r="D2299" s="318" t="s">
        <v>305</v>
      </c>
      <c r="E2299" s="318" t="s">
        <v>302</v>
      </c>
      <c r="F2299" s="318" t="s">
        <v>264</v>
      </c>
      <c r="G2299" s="341" t="str">
        <f t="shared" si="353"/>
        <v>4.6.95.93.00</v>
      </c>
      <c r="H2299" s="3" t="s">
        <v>9</v>
      </c>
      <c r="I2299" s="241" t="str">
        <f t="shared" si="361"/>
        <v>A</v>
      </c>
      <c r="J2299" s="307">
        <f t="shared" si="360"/>
        <v>4</v>
      </c>
      <c r="K2299" s="465" t="s">
        <v>53</v>
      </c>
      <c r="M2299" s="69" t="str">
        <f t="shared" si="354"/>
        <v>4.6.95.93.00</v>
      </c>
      <c r="N2299" s="69" t="str">
        <f t="shared" si="355"/>
        <v>46959300</v>
      </c>
      <c r="O2299" s="69" t="b">
        <f t="shared" si="356"/>
        <v>1</v>
      </c>
      <c r="P2299" s="186" t="str">
        <f t="shared" si="362"/>
        <v>46959300</v>
      </c>
      <c r="R2299" s="407" t="str">
        <f t="shared" si="357"/>
        <v>A</v>
      </c>
      <c r="S2299" s="2" t="b">
        <f t="shared" si="358"/>
        <v>1</v>
      </c>
      <c r="U2299" s="69" t="str">
        <f t="shared" si="359"/>
        <v>4.6.95.93.00 - INDENIZAÇÕES E RESTITUIÇÕES</v>
      </c>
    </row>
    <row r="2300" spans="1:21" ht="30" x14ac:dyDescent="0.25">
      <c r="B2300" s="149" t="s">
        <v>307</v>
      </c>
      <c r="C2300" s="150" t="s">
        <v>318</v>
      </c>
      <c r="D2300" s="150" t="s">
        <v>306</v>
      </c>
      <c r="E2300" s="150" t="s">
        <v>264</v>
      </c>
      <c r="F2300" s="150" t="s">
        <v>264</v>
      </c>
      <c r="G2300" s="340" t="str">
        <f t="shared" si="353"/>
        <v>4.6.96.00.00</v>
      </c>
      <c r="H2300" s="7" t="s">
        <v>751</v>
      </c>
      <c r="I2300" s="240" t="str">
        <f t="shared" si="361"/>
        <v>S</v>
      </c>
      <c r="J2300" s="306">
        <f t="shared" si="360"/>
        <v>3</v>
      </c>
      <c r="K2300" s="137" t="s">
        <v>57</v>
      </c>
      <c r="M2300" s="69" t="str">
        <f t="shared" si="354"/>
        <v>4.6.96.00.00</v>
      </c>
      <c r="N2300" s="69" t="str">
        <f t="shared" si="355"/>
        <v>46960000</v>
      </c>
      <c r="O2300" s="69" t="b">
        <f t="shared" si="356"/>
        <v>1</v>
      </c>
      <c r="P2300" s="186" t="str">
        <f t="shared" si="362"/>
        <v>46960000</v>
      </c>
      <c r="R2300" s="407" t="str">
        <f t="shared" si="357"/>
        <v>S</v>
      </c>
      <c r="S2300" s="2" t="b">
        <f t="shared" si="358"/>
        <v>1</v>
      </c>
      <c r="U2300" s="69" t="str">
        <f t="shared" si="359"/>
        <v>4.6.96.00.00 - APLICAÇÃO DIRETA À CONTA DE RECURSOS DE QUE TRATA O ART. 25 DA LEI COMPLEMENTAR Nº 141, DE 2012</v>
      </c>
    </row>
    <row r="2301" spans="1:21" s="69" customFormat="1" x14ac:dyDescent="0.25">
      <c r="A2301" s="157"/>
      <c r="B2301" s="380" t="s">
        <v>307</v>
      </c>
      <c r="C2301" s="318" t="s">
        <v>318</v>
      </c>
      <c r="D2301" s="318" t="s">
        <v>306</v>
      </c>
      <c r="E2301" s="318" t="s">
        <v>288</v>
      </c>
      <c r="F2301" s="318" t="s">
        <v>264</v>
      </c>
      <c r="G2301" s="341" t="str">
        <f t="shared" si="353"/>
        <v>4.6.96.71.00</v>
      </c>
      <c r="H2301" s="3" t="s">
        <v>204</v>
      </c>
      <c r="I2301" s="241" t="str">
        <f t="shared" si="361"/>
        <v>A</v>
      </c>
      <c r="J2301" s="307">
        <f t="shared" si="360"/>
        <v>4</v>
      </c>
      <c r="K2301" s="465" t="s">
        <v>53</v>
      </c>
      <c r="M2301" s="69" t="str">
        <f t="shared" si="354"/>
        <v>4.6.96.71.00</v>
      </c>
      <c r="N2301" s="69" t="str">
        <f t="shared" si="355"/>
        <v>46967100</v>
      </c>
      <c r="O2301" s="69" t="b">
        <f t="shared" si="356"/>
        <v>1</v>
      </c>
      <c r="P2301" s="186" t="str">
        <f t="shared" si="362"/>
        <v>46967100</v>
      </c>
      <c r="R2301" s="407" t="str">
        <f t="shared" si="357"/>
        <v>A</v>
      </c>
      <c r="S2301" s="69" t="b">
        <f t="shared" si="358"/>
        <v>1</v>
      </c>
      <c r="U2301" s="69" t="str">
        <f t="shared" si="359"/>
        <v>4.6.96.71.00 - PRINCIPAL DA DÍVIDA CONTRATUAL RESGATADO</v>
      </c>
    </row>
    <row r="2302" spans="1:21" x14ac:dyDescent="0.25">
      <c r="B2302" s="138" t="s">
        <v>307</v>
      </c>
      <c r="C2302" s="113" t="s">
        <v>318</v>
      </c>
      <c r="D2302" s="113" t="s">
        <v>306</v>
      </c>
      <c r="E2302" s="113" t="s">
        <v>290</v>
      </c>
      <c r="F2302" s="113" t="s">
        <v>264</v>
      </c>
      <c r="G2302" s="353" t="str">
        <f t="shared" si="353"/>
        <v>4.6.96.73.00</v>
      </c>
      <c r="H2302" s="126" t="s">
        <v>343</v>
      </c>
      <c r="I2302" s="242" t="str">
        <f t="shared" si="361"/>
        <v>A</v>
      </c>
      <c r="J2302" s="278">
        <f t="shared" si="360"/>
        <v>4</v>
      </c>
      <c r="K2302" s="467" t="s">
        <v>53</v>
      </c>
      <c r="M2302" s="69" t="str">
        <f t="shared" si="354"/>
        <v>4.6.96.73.00</v>
      </c>
      <c r="N2302" s="69" t="str">
        <f t="shared" si="355"/>
        <v>46967300</v>
      </c>
      <c r="O2302" s="69" t="b">
        <f t="shared" si="356"/>
        <v>1</v>
      </c>
      <c r="P2302" s="186" t="str">
        <f t="shared" si="362"/>
        <v>46967300</v>
      </c>
      <c r="R2302" s="407" t="str">
        <f t="shared" si="357"/>
        <v>A</v>
      </c>
      <c r="S2302" s="2" t="b">
        <f t="shared" si="358"/>
        <v>1</v>
      </c>
      <c r="U2302" s="69" t="str">
        <f t="shared" si="359"/>
        <v>4.6.96.73.00 - CORREÇÃO MONETÁRIA OU CAMBIAL DA DÍVIDA CONTRATUAL RESGATADA</v>
      </c>
    </row>
    <row r="2303" spans="1:21" x14ac:dyDescent="0.25">
      <c r="B2303" s="380" t="s">
        <v>307</v>
      </c>
      <c r="C2303" s="318" t="s">
        <v>318</v>
      </c>
      <c r="D2303" s="318" t="s">
        <v>306</v>
      </c>
      <c r="E2303" s="318" t="s">
        <v>293</v>
      </c>
      <c r="F2303" s="318" t="s">
        <v>264</v>
      </c>
      <c r="G2303" s="341" t="str">
        <f t="shared" si="353"/>
        <v>4.6.96.77.00</v>
      </c>
      <c r="H2303" s="3" t="s">
        <v>209</v>
      </c>
      <c r="I2303" s="241" t="str">
        <f t="shared" si="361"/>
        <v>A</v>
      </c>
      <c r="J2303" s="307">
        <f t="shared" si="360"/>
        <v>4</v>
      </c>
      <c r="K2303" s="465" t="s">
        <v>53</v>
      </c>
      <c r="M2303" s="69" t="str">
        <f t="shared" si="354"/>
        <v>4.6.96.77.00</v>
      </c>
      <c r="N2303" s="69" t="str">
        <f t="shared" si="355"/>
        <v>46967700</v>
      </c>
      <c r="O2303" s="69" t="b">
        <f t="shared" si="356"/>
        <v>1</v>
      </c>
      <c r="P2303" s="186" t="str">
        <f t="shared" si="362"/>
        <v>46967700</v>
      </c>
      <c r="R2303" s="407" t="str">
        <f t="shared" si="357"/>
        <v>A</v>
      </c>
      <c r="S2303" s="2" t="b">
        <f t="shared" si="358"/>
        <v>1</v>
      </c>
      <c r="U2303" s="69" t="str">
        <f t="shared" si="359"/>
        <v>4.6.96.77.00 - PRINCIPAL CORRIGIDO DA DÍVIDA CONTRATUAL REFINANCIADO</v>
      </c>
    </row>
    <row r="2304" spans="1:21" x14ac:dyDescent="0.25">
      <c r="B2304" s="380" t="s">
        <v>307</v>
      </c>
      <c r="C2304" s="318" t="s">
        <v>318</v>
      </c>
      <c r="D2304" s="318" t="s">
        <v>306</v>
      </c>
      <c r="E2304" s="318" t="s">
        <v>317</v>
      </c>
      <c r="F2304" s="318" t="s">
        <v>264</v>
      </c>
      <c r="G2304" s="341" t="str">
        <f t="shared" si="353"/>
        <v>4.6.96.91.00</v>
      </c>
      <c r="H2304" s="3" t="s">
        <v>85</v>
      </c>
      <c r="I2304" s="241" t="str">
        <f t="shared" si="361"/>
        <v>A</v>
      </c>
      <c r="J2304" s="307">
        <f t="shared" si="360"/>
        <v>4</v>
      </c>
      <c r="K2304" s="465" t="s">
        <v>53</v>
      </c>
      <c r="M2304" s="69" t="str">
        <f t="shared" si="354"/>
        <v>4.6.96.91.00</v>
      </c>
      <c r="N2304" s="69" t="str">
        <f t="shared" si="355"/>
        <v>46969100</v>
      </c>
      <c r="O2304" s="69" t="b">
        <f t="shared" si="356"/>
        <v>1</v>
      </c>
      <c r="P2304" s="186" t="str">
        <f t="shared" si="362"/>
        <v>46969100</v>
      </c>
      <c r="R2304" s="407" t="str">
        <f t="shared" si="357"/>
        <v>A</v>
      </c>
      <c r="S2304" s="2" t="b">
        <f t="shared" si="358"/>
        <v>1</v>
      </c>
      <c r="U2304" s="69" t="str">
        <f t="shared" si="359"/>
        <v>4.6.96.91.00 - SENTENÇAS JUDICIAIS</v>
      </c>
    </row>
    <row r="2305" spans="1:21" x14ac:dyDescent="0.25">
      <c r="B2305" s="380" t="s">
        <v>307</v>
      </c>
      <c r="C2305" s="318" t="s">
        <v>318</v>
      </c>
      <c r="D2305" s="318" t="s">
        <v>306</v>
      </c>
      <c r="E2305" s="318" t="s">
        <v>263</v>
      </c>
      <c r="F2305" s="318" t="s">
        <v>264</v>
      </c>
      <c r="G2305" s="341" t="str">
        <f t="shared" si="353"/>
        <v>4.6.96.92.00</v>
      </c>
      <c r="H2305" s="3" t="s">
        <v>88</v>
      </c>
      <c r="I2305" s="241" t="str">
        <f t="shared" si="361"/>
        <v>A</v>
      </c>
      <c r="J2305" s="307">
        <f t="shared" si="360"/>
        <v>4</v>
      </c>
      <c r="K2305" s="465" t="s">
        <v>53</v>
      </c>
      <c r="M2305" s="69" t="str">
        <f t="shared" si="354"/>
        <v>4.6.96.92.00</v>
      </c>
      <c r="N2305" s="69" t="str">
        <f t="shared" si="355"/>
        <v>46969200</v>
      </c>
      <c r="O2305" s="69" t="b">
        <f t="shared" si="356"/>
        <v>1</v>
      </c>
      <c r="P2305" s="186" t="str">
        <f t="shared" si="362"/>
        <v>46969200</v>
      </c>
      <c r="R2305" s="407" t="str">
        <f t="shared" si="357"/>
        <v>A</v>
      </c>
      <c r="S2305" s="2" t="b">
        <f t="shared" si="358"/>
        <v>1</v>
      </c>
      <c r="U2305" s="69" t="str">
        <f t="shared" si="359"/>
        <v>4.6.96.92.00 - DESPESAS DE EXERCÍCIOS ANTERIORES</v>
      </c>
    </row>
    <row r="2306" spans="1:21" x14ac:dyDescent="0.25">
      <c r="B2306" s="380" t="s">
        <v>307</v>
      </c>
      <c r="C2306" s="318" t="s">
        <v>318</v>
      </c>
      <c r="D2306" s="318" t="s">
        <v>306</v>
      </c>
      <c r="E2306" s="318" t="s">
        <v>302</v>
      </c>
      <c r="F2306" s="318" t="s">
        <v>264</v>
      </c>
      <c r="G2306" s="341" t="str">
        <f t="shared" si="353"/>
        <v>4.6.96.93.00</v>
      </c>
      <c r="H2306" s="3" t="s">
        <v>9</v>
      </c>
      <c r="I2306" s="241" t="str">
        <f t="shared" si="361"/>
        <v>A</v>
      </c>
      <c r="J2306" s="307">
        <f t="shared" si="360"/>
        <v>4</v>
      </c>
      <c r="K2306" s="465" t="s">
        <v>53</v>
      </c>
      <c r="M2306" s="69" t="str">
        <f t="shared" si="354"/>
        <v>4.6.96.93.00</v>
      </c>
      <c r="N2306" s="69" t="str">
        <f t="shared" si="355"/>
        <v>46969300</v>
      </c>
      <c r="O2306" s="69" t="b">
        <f t="shared" si="356"/>
        <v>1</v>
      </c>
      <c r="P2306" s="186" t="str">
        <f t="shared" si="362"/>
        <v>46969300</v>
      </c>
      <c r="R2306" s="407" t="str">
        <f t="shared" si="357"/>
        <v>A</v>
      </c>
      <c r="S2306" s="2" t="b">
        <f t="shared" si="358"/>
        <v>1</v>
      </c>
      <c r="U2306" s="69" t="str">
        <f t="shared" si="359"/>
        <v>4.6.96.93.00 - INDENIZAÇÕES E RESTITUIÇÕES</v>
      </c>
    </row>
    <row r="2307" spans="1:21" s="8" customFormat="1" x14ac:dyDescent="0.25">
      <c r="A2307" s="160"/>
      <c r="B2307" s="143">
        <v>9</v>
      </c>
      <c r="C2307" s="144" t="s">
        <v>311</v>
      </c>
      <c r="D2307" s="144" t="s">
        <v>264</v>
      </c>
      <c r="E2307" s="144" t="s">
        <v>264</v>
      </c>
      <c r="F2307" s="144" t="s">
        <v>264</v>
      </c>
      <c r="G2307" s="338" t="str">
        <f t="shared" si="353"/>
        <v>9.0.00.00.00</v>
      </c>
      <c r="H2307" s="145" t="s">
        <v>519</v>
      </c>
      <c r="I2307" s="254" t="str">
        <f t="shared" si="361"/>
        <v>S</v>
      </c>
      <c r="J2307" s="259">
        <f t="shared" si="360"/>
        <v>1</v>
      </c>
      <c r="K2307" s="489" t="s">
        <v>312</v>
      </c>
      <c r="M2307" s="69" t="str">
        <f>B2307&amp;"."&amp;C2307&amp;"."&amp;D2307&amp;"."&amp;E2307&amp;"."&amp;F2307</f>
        <v>9.0.00.00.00</v>
      </c>
      <c r="N2307" s="69" t="str">
        <f t="shared" si="355"/>
        <v>90000000</v>
      </c>
      <c r="O2307" s="69" t="b">
        <f t="shared" si="356"/>
        <v>1</v>
      </c>
      <c r="P2307" s="186" t="str">
        <f t="shared" si="362"/>
        <v>90000000</v>
      </c>
      <c r="R2307" s="412" t="str">
        <f t="shared" si="357"/>
        <v>S</v>
      </c>
      <c r="S2307" s="8" t="b">
        <f t="shared" si="358"/>
        <v>1</v>
      </c>
      <c r="U2307" s="69" t="str">
        <f t="shared" si="359"/>
        <v>9.0.00.00.00 - RESERVA DE CONTINGÊNCIA OU RESERVA DO RPPS</v>
      </c>
    </row>
    <row r="2308" spans="1:21" s="8" customFormat="1" x14ac:dyDescent="0.25">
      <c r="A2308" s="160"/>
      <c r="B2308" s="146" t="s">
        <v>310</v>
      </c>
      <c r="C2308" s="147" t="s">
        <v>310</v>
      </c>
      <c r="D2308" s="147" t="s">
        <v>264</v>
      </c>
      <c r="E2308" s="147" t="s">
        <v>264</v>
      </c>
      <c r="F2308" s="147" t="s">
        <v>264</v>
      </c>
      <c r="G2308" s="339" t="str">
        <f t="shared" si="353"/>
        <v>9.9.00.00.00</v>
      </c>
      <c r="H2308" s="148" t="s">
        <v>519</v>
      </c>
      <c r="I2308" s="255" t="str">
        <f t="shared" si="361"/>
        <v>S</v>
      </c>
      <c r="J2308" s="260">
        <f t="shared" si="360"/>
        <v>2</v>
      </c>
      <c r="K2308" s="490" t="s">
        <v>313</v>
      </c>
      <c r="M2308" s="69" t="str">
        <f t="shared" si="354"/>
        <v>9.9.00.00.00</v>
      </c>
      <c r="N2308" s="69" t="str">
        <f t="shared" si="355"/>
        <v>99000000</v>
      </c>
      <c r="O2308" s="69" t="b">
        <f t="shared" si="356"/>
        <v>1</v>
      </c>
      <c r="P2308" s="186" t="str">
        <f t="shared" si="362"/>
        <v>99000000</v>
      </c>
      <c r="R2308" s="412" t="str">
        <f t="shared" si="357"/>
        <v>S</v>
      </c>
      <c r="S2308" s="8" t="b">
        <f t="shared" si="358"/>
        <v>1</v>
      </c>
      <c r="U2308" s="69" t="str">
        <f t="shared" si="359"/>
        <v>9.9.00.00.00 - RESERVA DE CONTINGÊNCIA OU RESERVA DO RPPS</v>
      </c>
    </row>
    <row r="2309" spans="1:21" s="8" customFormat="1" x14ac:dyDescent="0.25">
      <c r="A2309" s="160"/>
      <c r="B2309" s="149" t="s">
        <v>310</v>
      </c>
      <c r="C2309" s="150" t="s">
        <v>310</v>
      </c>
      <c r="D2309" s="150" t="s">
        <v>270</v>
      </c>
      <c r="E2309" s="150" t="s">
        <v>264</v>
      </c>
      <c r="F2309" s="150" t="s">
        <v>264</v>
      </c>
      <c r="G2309" s="340" t="str">
        <f t="shared" si="353"/>
        <v>9.9.99.00.00</v>
      </c>
      <c r="H2309" s="151" t="s">
        <v>519</v>
      </c>
      <c r="I2309" s="256" t="str">
        <f t="shared" si="361"/>
        <v>S</v>
      </c>
      <c r="J2309" s="261">
        <f t="shared" si="360"/>
        <v>3</v>
      </c>
      <c r="K2309" s="491" t="s">
        <v>57</v>
      </c>
      <c r="M2309" s="69" t="str">
        <f t="shared" si="354"/>
        <v>9.9.99.00.00</v>
      </c>
      <c r="N2309" s="69" t="str">
        <f t="shared" si="355"/>
        <v>99990000</v>
      </c>
      <c r="O2309" s="69" t="b">
        <f t="shared" si="356"/>
        <v>1</v>
      </c>
      <c r="P2309" s="186" t="str">
        <f t="shared" si="362"/>
        <v>99990000</v>
      </c>
      <c r="R2309" s="412" t="str">
        <f t="shared" si="357"/>
        <v>S</v>
      </c>
      <c r="S2309" s="8" t="b">
        <f t="shared" si="358"/>
        <v>1</v>
      </c>
      <c r="U2309" s="69" t="str">
        <f t="shared" si="359"/>
        <v>9.9.99.00.00 - RESERVA DE CONTINGÊNCIA OU RESERVA DO RPPS</v>
      </c>
    </row>
    <row r="2310" spans="1:21" s="9" customFormat="1" x14ac:dyDescent="0.25">
      <c r="A2310" s="161"/>
      <c r="B2310" s="139" t="s">
        <v>310</v>
      </c>
      <c r="C2310" s="115" t="s">
        <v>310</v>
      </c>
      <c r="D2310" s="115" t="s">
        <v>270</v>
      </c>
      <c r="E2310" s="115" t="s">
        <v>270</v>
      </c>
      <c r="F2310" s="115" t="s">
        <v>264</v>
      </c>
      <c r="G2310" s="349" t="str">
        <f t="shared" si="353"/>
        <v>9.9.99.99.00</v>
      </c>
      <c r="H2310" s="10" t="s">
        <v>519</v>
      </c>
      <c r="I2310" s="205" t="str">
        <f t="shared" si="361"/>
        <v>S</v>
      </c>
      <c r="J2310" s="272">
        <f t="shared" si="360"/>
        <v>4</v>
      </c>
      <c r="K2310" s="479" t="s">
        <v>345</v>
      </c>
      <c r="M2310" s="69" t="str">
        <f t="shared" si="354"/>
        <v>9.9.99.99.00</v>
      </c>
      <c r="N2310" s="69" t="str">
        <f t="shared" si="355"/>
        <v>99999900</v>
      </c>
      <c r="O2310" s="69" t="b">
        <f t="shared" si="356"/>
        <v>1</v>
      </c>
      <c r="P2310" s="186" t="str">
        <f t="shared" si="362"/>
        <v>99999900</v>
      </c>
      <c r="R2310" s="413" t="str">
        <f t="shared" si="357"/>
        <v>S</v>
      </c>
      <c r="S2310" s="9" t="b">
        <f t="shared" si="358"/>
        <v>1</v>
      </c>
      <c r="U2310" s="69" t="str">
        <f t="shared" si="359"/>
        <v>9.9.99.99.00 - RESERVA DE CONTINGÊNCIA OU RESERVA DO RPPS</v>
      </c>
    </row>
    <row r="2311" spans="1:21" ht="15.75" thickBot="1" x14ac:dyDescent="0.3">
      <c r="B2311" s="406" t="s">
        <v>310</v>
      </c>
      <c r="C2311" s="337" t="s">
        <v>310</v>
      </c>
      <c r="D2311" s="337" t="s">
        <v>270</v>
      </c>
      <c r="E2311" s="337" t="s">
        <v>270</v>
      </c>
      <c r="F2311" s="337" t="s">
        <v>270</v>
      </c>
      <c r="G2311" s="379" t="str">
        <f t="shared" si="353"/>
        <v>9.9.99.99.99</v>
      </c>
      <c r="H2311" s="142" t="s">
        <v>519</v>
      </c>
      <c r="I2311" s="257" t="str">
        <f t="shared" si="361"/>
        <v>A</v>
      </c>
      <c r="J2311" s="317">
        <f t="shared" si="360"/>
        <v>5</v>
      </c>
      <c r="K2311" s="492" t="s">
        <v>61</v>
      </c>
      <c r="M2311" s="69" t="str">
        <f t="shared" si="354"/>
        <v>9.9.99.99.99</v>
      </c>
      <c r="N2311" s="69" t="str">
        <f t="shared" si="355"/>
        <v>99999999</v>
      </c>
      <c r="O2311" s="69" t="b">
        <f t="shared" si="356"/>
        <v>1</v>
      </c>
      <c r="P2311" s="186" t="str">
        <f t="shared" si="362"/>
        <v>99999999</v>
      </c>
      <c r="R2311" s="407" t="str">
        <f t="shared" si="357"/>
        <v>A</v>
      </c>
      <c r="S2311" s="2" t="b">
        <f t="shared" si="358"/>
        <v>1</v>
      </c>
      <c r="U2311" s="69" t="str">
        <f t="shared" si="359"/>
        <v>9.9.99.99.99 - RESERVA DE CONTINGÊNCIA OU RESERVA DO RPPS</v>
      </c>
    </row>
  </sheetData>
  <autoFilter ref="B9:K9"/>
  <mergeCells count="7">
    <mergeCell ref="A826:A827"/>
    <mergeCell ref="B7:K7"/>
    <mergeCell ref="B2:K2"/>
    <mergeCell ref="B3:K3"/>
    <mergeCell ref="B5:K5"/>
    <mergeCell ref="B4:K4"/>
    <mergeCell ref="B8:K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3"/>
  </sheetPr>
  <dimension ref="A1:J13"/>
  <sheetViews>
    <sheetView showGridLines="0" workbookViewId="0">
      <selection activeCell="H12" sqref="H12"/>
    </sheetView>
  </sheetViews>
  <sheetFormatPr defaultColWidth="0" defaultRowHeight="15" zeroHeight="1" x14ac:dyDescent="0.25"/>
  <cols>
    <col min="1" max="1" width="2" customWidth="1"/>
    <col min="2" max="6" width="9.140625" customWidth="1"/>
    <col min="7" max="7" width="13.7109375" customWidth="1"/>
    <col min="8" max="8" width="79.28515625" customWidth="1"/>
    <col min="9" max="9" width="32" customWidth="1"/>
    <col min="10" max="10" width="9.140625" customWidth="1"/>
    <col min="11" max="11" width="2" customWidth="1"/>
    <col min="12" max="16384" width="9.140625" hidden="1"/>
  </cols>
  <sheetData>
    <row r="1" spans="2:10" ht="9.75" customHeight="1" thickBot="1" x14ac:dyDescent="0.3"/>
    <row r="2" spans="2:10" x14ac:dyDescent="0.25">
      <c r="B2" s="446" t="s">
        <v>767</v>
      </c>
      <c r="C2" s="447"/>
      <c r="D2" s="447"/>
      <c r="E2" s="447"/>
      <c r="F2" s="447"/>
      <c r="G2" s="447"/>
      <c r="H2" s="447"/>
      <c r="I2" s="447"/>
      <c r="J2" s="448"/>
    </row>
    <row r="3" spans="2:10" ht="20.25" customHeight="1" thickBot="1" x14ac:dyDescent="0.3">
      <c r="B3" s="449"/>
      <c r="C3" s="450"/>
      <c r="D3" s="450"/>
      <c r="E3" s="450"/>
      <c r="F3" s="450"/>
      <c r="G3" s="450"/>
      <c r="H3" s="450"/>
      <c r="I3" s="450"/>
      <c r="J3" s="451"/>
    </row>
    <row r="4" spans="2:10" ht="15.75" thickBot="1" x14ac:dyDescent="0.3">
      <c r="B4" s="457" t="s">
        <v>0</v>
      </c>
      <c r="C4" s="458" t="s">
        <v>42</v>
      </c>
      <c r="D4" s="458" t="s">
        <v>43</v>
      </c>
      <c r="E4" s="458" t="s">
        <v>40</v>
      </c>
      <c r="F4" s="458" t="s">
        <v>44</v>
      </c>
      <c r="G4" s="458" t="s">
        <v>39</v>
      </c>
      <c r="H4" s="459" t="s">
        <v>45</v>
      </c>
      <c r="I4" s="460" t="s">
        <v>46</v>
      </c>
      <c r="J4" s="460" t="s">
        <v>526</v>
      </c>
    </row>
    <row r="5" spans="2:10" x14ac:dyDescent="0.25">
      <c r="B5" s="452" t="s">
        <v>213</v>
      </c>
      <c r="C5" s="453" t="s">
        <v>314</v>
      </c>
      <c r="D5" s="453" t="s">
        <v>214</v>
      </c>
      <c r="E5" s="453" t="s">
        <v>222</v>
      </c>
      <c r="F5" s="453" t="s">
        <v>264</v>
      </c>
      <c r="G5" s="454" t="str">
        <f>B5&amp;"."&amp;C5&amp;"."&amp;D5&amp;"."&amp;E5&amp;"."&amp;F5</f>
        <v>3.1.90.08.00</v>
      </c>
      <c r="H5" s="455" t="str">
        <f>VLOOKUP(G5,'DESPESAS - 2023'!$G$10:$K$2311,2,FALSE)</f>
        <v>OUTROS BENEFÍCIOS ASSISTENCIAIS DO SERVIDOR E DO MILITAR</v>
      </c>
      <c r="I5" s="453" t="str">
        <f>VLOOKUP(G5,'DESPESAS - 2023'!$G$10:$K$2311,5,FALSE)</f>
        <v>Último 4º Nível - Elemento</v>
      </c>
      <c r="J5" s="456" t="s">
        <v>527</v>
      </c>
    </row>
    <row r="6" spans="2:10" x14ac:dyDescent="0.25">
      <c r="B6" s="183" t="s">
        <v>213</v>
      </c>
      <c r="C6" s="169" t="s">
        <v>314</v>
      </c>
      <c r="D6" s="169" t="s">
        <v>214</v>
      </c>
      <c r="E6" s="169" t="s">
        <v>523</v>
      </c>
      <c r="F6" s="169" t="s">
        <v>264</v>
      </c>
      <c r="G6" s="167" t="str">
        <f t="shared" ref="G6:G12" si="0">B6&amp;"."&amp;C6&amp;"."&amp;D6&amp;"."&amp;E6&amp;"."&amp;F6</f>
        <v>3.1.90.86.00</v>
      </c>
      <c r="H6" s="168" t="str">
        <f>VLOOKUP(G6,'DESPESAS - 2023'!$G$10:$K$2311,2,FALSE)</f>
        <v>COMPENSAÇÕES A REGIMES DE PREVIDÊNCIA</v>
      </c>
      <c r="I6" s="167" t="str">
        <f>VLOOKUP(G6,'DESPESAS - 2023'!$G$10:$K$2311,5,FALSE)</f>
        <v>Último 4º Nível - Elemento</v>
      </c>
      <c r="J6" s="438" t="s">
        <v>527</v>
      </c>
    </row>
    <row r="7" spans="2:10" x14ac:dyDescent="0.25">
      <c r="B7" s="183" t="s">
        <v>213</v>
      </c>
      <c r="C7" s="169" t="s">
        <v>314</v>
      </c>
      <c r="D7" s="169" t="s">
        <v>317</v>
      </c>
      <c r="E7" s="169" t="s">
        <v>222</v>
      </c>
      <c r="F7" s="169" t="s">
        <v>264</v>
      </c>
      <c r="G7" s="167" t="str">
        <f t="shared" si="0"/>
        <v>3.1.91.08.00</v>
      </c>
      <c r="H7" s="177" t="str">
        <f>VLOOKUP(G7,'DESPESAS - 2023'!$G$10:$K$2311,2,FALSE)</f>
        <v>OUTROS BENEFÍCIOS ASSISTENCIAIS DO SERVIDOR E DO MILITAR</v>
      </c>
      <c r="I7" s="176" t="str">
        <f>VLOOKUP(G7,'DESPESAS - 2023'!$G$10:$K$2311,5,FALSE)</f>
        <v>Último 4º Nível - Elemento</v>
      </c>
      <c r="J7" s="438" t="s">
        <v>527</v>
      </c>
    </row>
    <row r="8" spans="2:10" x14ac:dyDescent="0.25">
      <c r="B8" s="183" t="s">
        <v>213</v>
      </c>
      <c r="C8" s="169" t="s">
        <v>314</v>
      </c>
      <c r="D8" s="169" t="s">
        <v>317</v>
      </c>
      <c r="E8" s="169" t="s">
        <v>523</v>
      </c>
      <c r="F8" s="169" t="s">
        <v>264</v>
      </c>
      <c r="G8" s="167" t="str">
        <f t="shared" si="0"/>
        <v>3.1.91.86.00</v>
      </c>
      <c r="H8" s="168" t="str">
        <f>VLOOKUP(G8,'DESPESAS - 2023'!$G$10:$K$2311,2,FALSE)</f>
        <v>COMPENSAÇÕES A REGIMES DE PREVIDÊNCIA</v>
      </c>
      <c r="I8" s="167" t="str">
        <f>VLOOKUP(G8,'DESPESAS - 2023'!$G$10:$K$2311,5,FALSE)</f>
        <v>Último  4º Nível - Elemento</v>
      </c>
      <c r="J8" s="438" t="s">
        <v>527</v>
      </c>
    </row>
    <row r="9" spans="2:10" x14ac:dyDescent="0.25">
      <c r="B9" s="171" t="s">
        <v>213</v>
      </c>
      <c r="C9" s="172" t="s">
        <v>213</v>
      </c>
      <c r="D9" s="172" t="s">
        <v>214</v>
      </c>
      <c r="E9" s="172" t="s">
        <v>262</v>
      </c>
      <c r="F9" s="173" t="s">
        <v>238</v>
      </c>
      <c r="G9" s="174" t="str">
        <f t="shared" si="0"/>
        <v>3.3.90.39.25</v>
      </c>
      <c r="H9" s="175" t="str">
        <f>VLOOKUP(G9,'DESPESAS - 2023'!$G$10:$K$2311,2,FALSE)</f>
        <v>TAXA DE ADMINISTRAÇÃO</v>
      </c>
      <c r="I9" s="180" t="str">
        <f>VLOOKUP(G9,'DESPESAS - 2023'!$G$10:$K$2311,5,FALSE)</f>
        <v>Último 5º Nível - Subelemento</v>
      </c>
      <c r="J9" s="439" t="s">
        <v>527</v>
      </c>
    </row>
    <row r="10" spans="2:10" x14ac:dyDescent="0.25">
      <c r="B10" s="184" t="str">
        <f t="shared" ref="B10" si="1">MID($F10,1,1)</f>
        <v>3</v>
      </c>
      <c r="C10" s="170" t="s">
        <v>213</v>
      </c>
      <c r="D10" s="170" t="s">
        <v>214</v>
      </c>
      <c r="E10" s="170" t="s">
        <v>317</v>
      </c>
      <c r="F10" s="170" t="s">
        <v>234</v>
      </c>
      <c r="G10" s="165" t="str">
        <f t="shared" si="0"/>
        <v>3.3.90.91.34</v>
      </c>
      <c r="H10" s="166" t="str">
        <f>VLOOKUP(G10,'DESPESAS - 2023'!$G$10:$K$2311,2,FALSE)</f>
        <v>SENTENÇAS JUDICIAIS - TERCEIRIZAÇÃO (ART.18 § 1º, L.C. 101)</v>
      </c>
      <c r="I10" s="181" t="str">
        <f>VLOOKUP(G10,'DESPESAS - 2023'!$G$10:$K$2311,5,FALSE)</f>
        <v>Último 5º Nível - Subelemento</v>
      </c>
      <c r="J10" s="439" t="s">
        <v>527</v>
      </c>
    </row>
    <row r="11" spans="2:10" x14ac:dyDescent="0.25">
      <c r="B11" s="184" t="s">
        <v>213</v>
      </c>
      <c r="C11" s="170" t="s">
        <v>213</v>
      </c>
      <c r="D11" s="170" t="s">
        <v>317</v>
      </c>
      <c r="E11" s="170" t="s">
        <v>262</v>
      </c>
      <c r="F11" s="170" t="s">
        <v>238</v>
      </c>
      <c r="G11" s="165" t="str">
        <f t="shared" si="0"/>
        <v>3.3.91.39.25</v>
      </c>
      <c r="H11" s="166" t="str">
        <f>VLOOKUP(G11,'DESPESAS - 2023'!$G$10:$K$2311,2,FALSE)</f>
        <v>TAXA DE ADMINISTRAÇÃO</v>
      </c>
      <c r="I11" s="181" t="str">
        <f>VLOOKUP(G11,'DESPESAS - 2023'!$G$10:$K$2311,5,FALSE)</f>
        <v>Último 5º Nível - Subelemento</v>
      </c>
      <c r="J11" s="439" t="s">
        <v>527</v>
      </c>
    </row>
    <row r="12" spans="2:10" ht="15.75" thickBot="1" x14ac:dyDescent="0.3">
      <c r="B12" s="440" t="s">
        <v>213</v>
      </c>
      <c r="C12" s="441" t="s">
        <v>213</v>
      </c>
      <c r="D12" s="441" t="s">
        <v>317</v>
      </c>
      <c r="E12" s="441" t="s">
        <v>262</v>
      </c>
      <c r="F12" s="441" t="s">
        <v>270</v>
      </c>
      <c r="G12" s="442" t="str">
        <f t="shared" si="0"/>
        <v>3.3.91.39.99</v>
      </c>
      <c r="H12" s="443" t="str">
        <f>VLOOKUP(G12,'DESPESAS - 2023'!$G$10:$K$2311,2,FALSE)</f>
        <v>OUTROS SERVIÇOS DE TERCEIROS - PESSOA JURÍDICA</v>
      </c>
      <c r="I12" s="444" t="str">
        <f>VLOOKUP(G12,'DESPESAS - 2023'!$G$10:$K$2311,5,FALSE)</f>
        <v>Último 5º Nível - Subelemento</v>
      </c>
      <c r="J12" s="445" t="s">
        <v>527</v>
      </c>
    </row>
    <row r="13" spans="2:10" x14ac:dyDescent="0.25"/>
  </sheetData>
  <mergeCells count="1">
    <mergeCell ref="B2:J3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1707DA37FE4941934CDA728396EF3B" ma:contentTypeVersion="2" ma:contentTypeDescription="Crie um novo documento." ma:contentTypeScope="" ma:versionID="d4a5d134abbbe4ef9161271465ec584b">
  <xsd:schema xmlns:xsd="http://www.w3.org/2001/XMLSchema" xmlns:xs="http://www.w3.org/2001/XMLSchema" xmlns:p="http://schemas.microsoft.com/office/2006/metadata/properties" xmlns:ns2="c25fb85d-e7a0-4f2b-926b-34b88e25d915" targetNamespace="http://schemas.microsoft.com/office/2006/metadata/properties" ma:root="true" ma:fieldsID="211585af3b12b3766f7ea0887039d92e" ns2:_="">
    <xsd:import namespace="c25fb85d-e7a0-4f2b-926b-34b88e25d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fb85d-e7a0-4f2b-926b-34b88e25d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E9B08E-5674-4617-8252-D699257EA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fb85d-e7a0-4f2b-926b-34b88e25d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DB9C5E-FB58-4CCE-AD03-E075737A21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7A7ED-7CE4-4F08-BBAB-7C4685781E55}">
  <ds:schemaRefs>
    <ds:schemaRef ds:uri="c25fb85d-e7a0-4f2b-926b-34b88e25d915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- 2023</vt:lpstr>
      <vt:lpstr>INCLUSÕES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Denis Antonio Barbosa De Souza</cp:lastModifiedBy>
  <cp:revision/>
  <dcterms:created xsi:type="dcterms:W3CDTF">2018-07-10T10:23:21Z</dcterms:created>
  <dcterms:modified xsi:type="dcterms:W3CDTF">2022-09-22T14:46:00Z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0x010100A71707DA37FE4941934CDA728396EF3B</vt:lpwstr>
  </property>
</Properties>
</file>